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SzlesingerK1\Desktop\WND_10.07.2024\02.08.2024\"/>
    </mc:Choice>
  </mc:AlternateContent>
  <xr:revisionPtr revIDLastSave="0" documentId="13_ncr:1_{E6CCFC37-2AC8-41CA-833E-EED8E2FCD898}" xr6:coauthVersionLast="36" xr6:coauthVersionMax="36" xr10:uidLastSave="{00000000-0000-0000-0000-000000000000}"/>
  <bookViews>
    <workbookView xWindow="0" yWindow="0" windowWidth="12240" windowHeight="6888" tabRatio="595" activeTab="11" xr2:uid="{00000000-000D-0000-FFFF-FFFF00000000}"/>
  </bookViews>
  <sheets>
    <sheet name="List of tables" sheetId="52" r:id="rId1"/>
    <sheet name="Tabl.1" sheetId="28" r:id="rId2"/>
    <sheet name="Tabl.2" sheetId="27" r:id="rId3"/>
    <sheet name="Tabl.3" sheetId="26" r:id="rId4"/>
    <sheet name="Tabl.4" sheetId="54" r:id="rId5"/>
    <sheet name="Tabl.5" sheetId="53" r:id="rId6"/>
    <sheet name="Tabl.6" sheetId="55" r:id="rId7"/>
    <sheet name="Tabl.7" sheetId="56" r:id="rId8"/>
    <sheet name="Tabl.8" sheetId="57" r:id="rId9"/>
    <sheet name="Tabl.9" sheetId="58" r:id="rId10"/>
    <sheet name="Tabl.10" sheetId="48" r:id="rId11"/>
    <sheet name="Tabl.11" sheetId="44" r:id="rId12"/>
    <sheet name="Wykres1" sheetId="42" state="hidden" r:id="rId13"/>
    <sheet name="Wykres2" sheetId="43" state="hidden" r:id="rId14"/>
  </sheets>
  <calcPr calcId="191029"/>
</workbook>
</file>

<file path=xl/calcChain.xml><?xml version="1.0" encoding="utf-8"?>
<calcChain xmlns="http://schemas.openxmlformats.org/spreadsheetml/2006/main">
  <c r="C7" i="43" l="1"/>
  <c r="C6" i="43"/>
  <c r="C5" i="43"/>
  <c r="B5" i="43"/>
  <c r="C4" i="43"/>
  <c r="B4" i="43"/>
  <c r="C3" i="43"/>
  <c r="C2" i="43"/>
  <c r="B2" i="43"/>
  <c r="C9" i="42"/>
  <c r="C8" i="42"/>
  <c r="C3" i="42"/>
  <c r="C5" i="42"/>
  <c r="C4" i="42"/>
  <c r="B5" i="42"/>
  <c r="B4" i="42"/>
  <c r="C2" i="42"/>
  <c r="B2" i="42"/>
  <c r="E5" i="43" l="1"/>
  <c r="D5" i="43"/>
  <c r="E4" i="43"/>
  <c r="D4" i="43"/>
</calcChain>
</file>

<file path=xl/sharedStrings.xml><?xml version="1.0" encoding="utf-8"?>
<sst xmlns="http://schemas.openxmlformats.org/spreadsheetml/2006/main" count="302" uniqueCount="156">
  <si>
    <t>I</t>
  </si>
  <si>
    <t>II</t>
  </si>
  <si>
    <t>Liczba spraw</t>
  </si>
  <si>
    <t>Wierzytelności ogółem przyjęte do obsługi w 2017 r.</t>
  </si>
  <si>
    <t>Odzyskane wierzytelności ogółem w 2017 r.</t>
  </si>
  <si>
    <t>Wierzytelności konsumenckie przyjęte do obsługi w 2017 r.</t>
  </si>
  <si>
    <t>Wierzytelności korporacyjne przyjęte do obsługi w 2017 r.</t>
  </si>
  <si>
    <t>Wierzytelności konsumenckie odzyskane w 2017 r.</t>
  </si>
  <si>
    <t>Wierzytelności korporacyjne odzyskane w 2017 r.</t>
  </si>
  <si>
    <t>Wartość w tys. zł</t>
  </si>
  <si>
    <t>Wykres 1 Wierzytelności w 2017 r. według liczby spraw i wartości nominalnej</t>
  </si>
  <si>
    <t>Udział w liczbie prowadzonych spraw</t>
  </si>
  <si>
    <t>Udział w wartości nominalnej wierzytelności</t>
  </si>
  <si>
    <t>Liczba wierzytelności ogółem przyjętych do obsługi w 2017 r.</t>
  </si>
  <si>
    <t>Liczba spraw wierzytelności konsumenckich przyjętych do obsługi w ciągu 2017 r.</t>
  </si>
  <si>
    <t>Liczba spraw wierzytelności korporacyjnych przyjętych do obsługi w ciągu 2017 r.</t>
  </si>
  <si>
    <t>Wierzytelności korporacyjne przyjęte do obsługi w ciągu 2017 r.</t>
  </si>
  <si>
    <t>Wierzytelności konsumenckie przyjęte do obsługi w ciągu 2017 r.</t>
  </si>
  <si>
    <t>Wartość nominalna w tys. zł</t>
  </si>
  <si>
    <t>Number of persons employed</t>
  </si>
  <si>
    <t xml:space="preserve">
Number of divisions and authorized representative offices</t>
  </si>
  <si>
    <t>Debt collection activity</t>
  </si>
  <si>
    <t>Total</t>
  </si>
  <si>
    <t>Specification</t>
  </si>
  <si>
    <t>Banks</t>
  </si>
  <si>
    <t>mandate contract, agency contract, specific task contract, management contract</t>
  </si>
  <si>
    <t xml:space="preserve"> Specification</t>
  </si>
  <si>
    <t>The dominant type of activity</t>
  </si>
  <si>
    <t>The only type of activity</t>
  </si>
  <si>
    <t>The secondary type of activity</t>
  </si>
  <si>
    <t>Number of entities</t>
  </si>
  <si>
    <t>the dominant type of activity</t>
  </si>
  <si>
    <t>the peripheral type of activity</t>
  </si>
  <si>
    <t xml:space="preserve">Enterprises belonging to the enterprises group </t>
  </si>
  <si>
    <t>subsidiary</t>
  </si>
  <si>
    <t>dominant entity</t>
  </si>
  <si>
    <t>lower-level dominant unit</t>
  </si>
  <si>
    <t>Debt collection entities</t>
  </si>
  <si>
    <t>number of cases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</si>
  <si>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</si>
  <si>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</si>
  <si>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</si>
  <si>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</si>
  <si>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</si>
  <si>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</si>
  <si>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</si>
  <si>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</si>
  <si>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Net profit (loss)</t>
  </si>
  <si>
    <t>Gross profit (loss)</t>
  </si>
  <si>
    <t>Long-term receivables</t>
  </si>
  <si>
    <t>Inventories</t>
  </si>
  <si>
    <t>Share capital (fund)</t>
  </si>
  <si>
    <t>Supplementary capital (fund)</t>
  </si>
  <si>
    <t>Other reserve capital (fund)</t>
  </si>
  <si>
    <t>TOTAL LIABILITIES</t>
  </si>
  <si>
    <t>Own shares</t>
  </si>
  <si>
    <t xml:space="preserve">
 Fixed assets </t>
  </si>
  <si>
    <t xml:space="preserve">Intangible assets </t>
  </si>
  <si>
    <t xml:space="preserve">Long-term prepayments </t>
  </si>
  <si>
    <t xml:space="preserve">Current assets </t>
  </si>
  <si>
    <t>Current receivables</t>
  </si>
  <si>
    <t xml:space="preserve">Short-term prepayments </t>
  </si>
  <si>
    <t xml:space="preserve">Called up share capital </t>
  </si>
  <si>
    <t xml:space="preserve">TOTAL ASSETS </t>
  </si>
  <si>
    <t>Revaluation reserve (fund)</t>
  </si>
  <si>
    <t xml:space="preserve">Net profit (loss) </t>
  </si>
  <si>
    <t xml:space="preserve">Write-off on net profit during the financial year </t>
  </si>
  <si>
    <t xml:space="preserve">Liabilities and provision for liabilities </t>
  </si>
  <si>
    <t xml:space="preserve">Provisions for liabilities </t>
  </si>
  <si>
    <t xml:space="preserve"> Short-term liabilities </t>
  </si>
  <si>
    <t xml:space="preserve"> Accruals  </t>
  </si>
  <si>
    <t xml:space="preserve">Long-term liabilities </t>
  </si>
  <si>
    <t>LIST OF TABLES</t>
  </si>
  <si>
    <r>
      <t xml:space="preserve">Consumer debts </t>
    </r>
    <r>
      <rPr>
        <vertAlign val="superscript"/>
        <sz val="9"/>
        <rFont val="Fira Sans"/>
        <family val="2"/>
        <charset val="238"/>
      </rPr>
      <t xml:space="preserve">1 </t>
    </r>
  </si>
  <si>
    <r>
      <t xml:space="preserve">Corporate debts </t>
    </r>
    <r>
      <rPr>
        <vertAlign val="superscript"/>
        <sz val="9"/>
        <rFont val="Fira Sans"/>
        <family val="2"/>
        <charset val="238"/>
      </rPr>
      <t>2</t>
    </r>
  </si>
  <si>
    <t>#</t>
  </si>
  <si>
    <t>self-employment</t>
  </si>
  <si>
    <t>securitization funds own</t>
  </si>
  <si>
    <t>own wallet</t>
  </si>
  <si>
    <t>On behalf of external investment funds</t>
  </si>
  <si>
    <t>* We count the returning receivables separately</t>
  </si>
  <si>
    <r>
      <rPr>
        <vertAlign val="superscript"/>
        <sz val="8"/>
        <rFont val="Fira Sans"/>
        <family val="2"/>
        <charset val="238"/>
      </rPr>
      <t xml:space="preserve">1 </t>
    </r>
    <r>
      <rPr>
        <sz val="8"/>
        <rFont val="Fira Sans"/>
        <family val="2"/>
        <charset val="238"/>
      </rPr>
      <t>Unpaid liabilities of household members (natural persons), including private farms in agriculture, self-employed, retirees and pensioners, living on unearned sources.</t>
    </r>
  </si>
  <si>
    <r>
      <rPr>
        <vertAlign val="superscript"/>
        <sz val="8"/>
        <rFont val="Fira Sans"/>
        <family val="2"/>
        <charset val="238"/>
      </rPr>
      <t xml:space="preserve">2 </t>
    </r>
    <r>
      <rPr>
        <sz val="8"/>
        <rFont val="Fira Sans"/>
        <family val="2"/>
        <charset val="238"/>
      </rPr>
      <t>Unpaid obligations of enterprises relating to non-payment of contractors for purchased goods, materials or provided services. This category also includes outstanding liabilities towards the State Treasury.</t>
    </r>
  </si>
  <si>
    <t>Loan companies</t>
  </si>
  <si>
    <t>Local government units</t>
  </si>
  <si>
    <t>Insurance companies</t>
  </si>
  <si>
    <t>Telecommunications, cable and digital TV operators</t>
  </si>
  <si>
    <t>Other mass service providers (electricity, water, gas)</t>
  </si>
  <si>
    <t>Other creditors</t>
  </si>
  <si>
    <t>w %</t>
  </si>
  <si>
    <t>Debts</t>
  </si>
  <si>
    <t>Bank credit</t>
  </si>
  <si>
    <t>External loan</t>
  </si>
  <si>
    <t>Internal loan</t>
  </si>
  <si>
    <t>Corporate bonds</t>
  </si>
  <si>
    <t>Own funds / revenues</t>
  </si>
  <si>
    <t>Equity capital</t>
  </si>
  <si>
    <t>Previous years profit (loss)</t>
  </si>
  <si>
    <r>
      <rPr>
        <vertAlign val="superscript"/>
        <sz val="8"/>
        <rFont val="Fira Sans"/>
        <family val="2"/>
        <charset val="238"/>
      </rPr>
      <t xml:space="preserve">3 </t>
    </r>
    <r>
      <rPr>
        <sz val="8"/>
        <rFont val="Fira Sans"/>
        <family val="2"/>
        <charset val="238"/>
      </rPr>
      <t xml:space="preserve">Data of companies conducting full accounting, whose debt collection activities were the only one or dominant.
</t>
    </r>
  </si>
  <si>
    <t>at the basis of employment contract, appointment, posting, election</t>
  </si>
  <si>
    <t xml:space="preserve">Share equity (fund) </t>
  </si>
  <si>
    <t>the only type of activity</t>
  </si>
  <si>
    <r>
      <t xml:space="preserve">Purchased debts
</t>
    </r>
    <r>
      <rPr>
        <i/>
        <sz val="9"/>
        <rFont val="Fira Sans"/>
        <family val="2"/>
        <charset val="238"/>
      </rPr>
      <t>(directly or indirectly through a personally or capital-related entity)</t>
    </r>
    <r>
      <rPr>
        <sz val="9"/>
        <rFont val="Fira Sans"/>
        <family val="2"/>
        <charset val="238"/>
      </rPr>
      <t>, of which:</t>
    </r>
  </si>
  <si>
    <r>
      <t xml:space="preserve">Accepted on commission
</t>
    </r>
    <r>
      <rPr>
        <i/>
        <sz val="9"/>
        <rFont val="Fira Sans"/>
        <family val="2"/>
        <charset val="238"/>
      </rPr>
      <t>(from entities not related personally or by capital)</t>
    </r>
    <r>
      <rPr>
        <sz val="9"/>
        <rFont val="Fira Sans"/>
        <family val="2"/>
        <charset val="238"/>
      </rPr>
      <t xml:space="preserve"> </t>
    </r>
  </si>
  <si>
    <t xml:space="preserve">Short-term investments </t>
  </si>
  <si>
    <t>Tangible non-current assets</t>
  </si>
  <si>
    <t>Long-term investments</t>
  </si>
  <si>
    <r>
      <t xml:space="preserve"> As of 31.XII;     </t>
    </r>
    <r>
      <rPr>
        <i/>
        <sz val="9"/>
        <rFont val="Fira Sans"/>
        <family val="2"/>
        <charset val="238"/>
      </rPr>
      <t xml:space="preserve">in thousand PLN </t>
    </r>
  </si>
  <si>
    <r>
      <rPr>
        <sz val="9"/>
        <color theme="1"/>
        <rFont val="Fira Sans"/>
        <family val="2"/>
        <charset val="238"/>
      </rPr>
      <t xml:space="preserve">value
</t>
    </r>
    <r>
      <rPr>
        <i/>
        <sz val="9"/>
        <color theme="1"/>
        <rFont val="Fira Sans"/>
        <family val="2"/>
        <charset val="238"/>
      </rPr>
      <t xml:space="preserve"> in thousand PLN</t>
    </r>
  </si>
  <si>
    <r>
      <rPr>
        <sz val="9"/>
        <color theme="1"/>
        <rFont val="Fira Sans"/>
        <family val="2"/>
        <charset val="238"/>
      </rPr>
      <t>value</t>
    </r>
    <r>
      <rPr>
        <i/>
        <sz val="9"/>
        <color theme="1"/>
        <rFont val="Fira Sans"/>
        <family val="2"/>
        <charset val="238"/>
      </rPr>
      <t xml:space="preserve"> 
in thousand PLN</t>
    </r>
  </si>
  <si>
    <t>total value of the recovered portfolio
in thousand PLN</t>
  </si>
  <si>
    <r>
      <rPr>
        <sz val="9"/>
        <color theme="1"/>
        <rFont val="Fira Sans"/>
        <family val="2"/>
        <charset val="238"/>
      </rPr>
      <t xml:space="preserve">value 
</t>
    </r>
    <r>
      <rPr>
        <i/>
        <sz val="9"/>
        <color theme="1"/>
        <rFont val="Fira Sans"/>
        <family val="2"/>
        <charset val="238"/>
      </rPr>
      <t>in thousand PLN</t>
    </r>
  </si>
  <si>
    <t>legal costs
in thousand PLN</t>
  </si>
  <si>
    <t xml:space="preserve">As of 31 XII 2022 </t>
  </si>
  <si>
    <t>Number of companies</t>
  </si>
  <si>
    <t xml:space="preserve">Dominant shareholder </t>
  </si>
  <si>
    <t>Participation in a capital group</t>
  </si>
  <si>
    <t>Other financial institutions</t>
  </si>
  <si>
    <t>Non-financial sector (enterprises and natural persons)</t>
  </si>
  <si>
    <t>Joint-stock companies</t>
  </si>
  <si>
    <t>with a predominance of domestic capital</t>
  </si>
  <si>
    <t>with a predominance of foreign capital</t>
  </si>
  <si>
    <t>Limited liability companies</t>
  </si>
  <si>
    <t>Another form of commercial law company</t>
  </si>
  <si>
    <t>Table 4. Number and value of receivables (at nominal value) accepted for service in 2023</t>
  </si>
  <si>
    <t>Table 7. Number and value of receivables accepted for service by original creditors in 2023</t>
  </si>
  <si>
    <t>Table 8. Costs assigned and directly related to debt service (court, enforcement and other costs) in 2023</t>
  </si>
  <si>
    <t>Table 9. Sources of financing for purchased debts in 2023</t>
  </si>
  <si>
    <t xml:space="preserve"> As of 31 XII 2023</t>
  </si>
  <si>
    <t xml:space="preserve">Table 6. Value of the recovered debts from the serviced in 2023
</t>
  </si>
  <si>
    <t xml:space="preserve">Table 7. Number and value of receivables accepted for service by original creditors in 2023 </t>
  </si>
  <si>
    <r>
      <t xml:space="preserve">2022 </t>
    </r>
    <r>
      <rPr>
        <vertAlign val="superscript"/>
        <sz val="9"/>
        <rFont val="Fira Sans"/>
        <family val="2"/>
        <charset val="238"/>
      </rPr>
      <t>4</t>
    </r>
  </si>
  <si>
    <r>
      <rPr>
        <vertAlign val="super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In this table, the data for 2022 are presented for the surveyed population in 2023 and may differ from the data provided in the information presented on 08.08.2023
</t>
    </r>
  </si>
  <si>
    <r>
      <t>4</t>
    </r>
    <r>
      <rPr>
        <sz val="8"/>
        <rFont val="Fira Sans"/>
        <family val="2"/>
        <charset val="238"/>
      </rPr>
      <t xml:space="preserve"> In this table, the data for 2022 are presented for the surveyed population in 2023 and may differ from the data provided in the information presented on 08.08.2023</t>
    </r>
    <r>
      <rPr>
        <b/>
        <sz val="8"/>
        <rFont val="Fira Sans"/>
        <family val="2"/>
        <charset val="238"/>
      </rPr>
      <t xml:space="preserve">
</t>
    </r>
  </si>
  <si>
    <t>-</t>
  </si>
  <si>
    <r>
      <t xml:space="preserve">Enterprises with 
a positive financial result </t>
    </r>
    <r>
      <rPr>
        <vertAlign val="superscript"/>
        <sz val="9"/>
        <rFont val="Fira Sans"/>
        <family val="2"/>
        <charset val="238"/>
      </rPr>
      <t>5</t>
    </r>
    <r>
      <rPr>
        <sz val="9"/>
        <rFont val="Fira Sans"/>
        <family val="2"/>
        <charset val="238"/>
      </rPr>
      <t xml:space="preserve"> (51 companies)</t>
    </r>
  </si>
  <si>
    <r>
      <t xml:space="preserve"> </t>
    </r>
    <r>
      <rPr>
        <i/>
        <sz val="9"/>
        <rFont val="Fira Sans"/>
        <family val="2"/>
        <charset val="238"/>
      </rPr>
      <t xml:space="preserve">in thousand PLN </t>
    </r>
  </si>
  <si>
    <t xml:space="preserve"> -</t>
  </si>
  <si>
    <r>
      <rPr>
        <vertAlign val="superscript"/>
        <sz val="7"/>
        <color theme="1"/>
        <rFont val="Arial"/>
        <family val="2"/>
        <charset val="238"/>
      </rPr>
      <t>5</t>
    </r>
    <r>
      <rPr>
        <sz val="7"/>
        <color theme="1"/>
        <rFont val="Arial"/>
        <family val="2"/>
        <charset val="238"/>
      </rPr>
      <t xml:space="preserve"> The division based on the net financial result in 2023</t>
    </r>
  </si>
  <si>
    <r>
      <rPr>
        <vertAlign val="superscript"/>
        <sz val="8"/>
        <color theme="1"/>
        <rFont val="Fira Sans"/>
        <family val="2"/>
        <charset val="238"/>
        <scheme val="minor"/>
      </rPr>
      <t>5</t>
    </r>
    <r>
      <rPr>
        <sz val="8"/>
        <color theme="1"/>
        <rFont val="Fira Sans"/>
        <family val="2"/>
        <charset val="238"/>
        <scheme val="minor"/>
      </rPr>
      <t xml:space="preserve"> The division based on the net financial result in 2023</t>
    </r>
  </si>
  <si>
    <t xml:space="preserve">Table 3. Number of persons employed in surveyed enterprises conducting debt collection activity by scope of activity 
</t>
  </si>
  <si>
    <r>
      <t xml:space="preserve">Table 3. Number of persons employed in surveyed enterprises conducting debt collection activity by scope of activity </t>
    </r>
    <r>
      <rPr>
        <b/>
        <sz val="9"/>
        <color rgb="FFFF0000"/>
        <rFont val="Fira Sans"/>
        <family val="2"/>
        <charset val="238"/>
      </rPr>
      <t xml:space="preserve">
    </t>
    </r>
  </si>
  <si>
    <t>Table 6. Value of the recovered debts from serviced in 2023</t>
  </si>
  <si>
    <t>Table 9. Sources of financing of purchased debts in 2023</t>
  </si>
  <si>
    <t>Table 10. Selected balance sheet items of 73 entities conducting debt collection activities</t>
  </si>
  <si>
    <t xml:space="preserve">Table 11. Selected items of the profit and loss account of 73 entities conducting debt collection activities </t>
  </si>
  <si>
    <t>Total (73 companies)</t>
  </si>
  <si>
    <t>Enterprises with 
a negative financial result 5 (22 companies)</t>
  </si>
  <si>
    <r>
      <t xml:space="preserve">Table 11. Selected items of the profit and loss account of 73 entities conducting debt collection activities </t>
    </r>
    <r>
      <rPr>
        <b/>
        <vertAlign val="superscript"/>
        <sz val="9"/>
        <rFont val="Fira Sans"/>
        <family val="2"/>
        <charset val="238"/>
      </rPr>
      <t>3</t>
    </r>
    <r>
      <rPr>
        <b/>
        <sz val="9"/>
        <rFont val="Fira Sans"/>
        <family val="2"/>
        <charset val="238"/>
      </rPr>
      <t xml:space="preserve"> </t>
    </r>
    <r>
      <rPr>
        <b/>
        <vertAlign val="superscript"/>
        <sz val="9"/>
        <rFont val="Fira Sans"/>
        <family val="2"/>
        <charset val="238"/>
      </rPr>
      <t xml:space="preserve">   </t>
    </r>
  </si>
  <si>
    <r>
      <t xml:space="preserve">Table 10. Selected balance sheet items of 73 entities conducting debt collection activities </t>
    </r>
    <r>
      <rPr>
        <b/>
        <vertAlign val="superscript"/>
        <sz val="9"/>
        <rFont val="Fira Sans"/>
        <family val="2"/>
        <charset val="238"/>
      </rPr>
      <t xml:space="preserve">3      </t>
    </r>
  </si>
  <si>
    <t xml:space="preserve">Table 1. Entities conducting debt collection activity in 2023 according to selected criteria  </t>
  </si>
  <si>
    <t>Table 2. Organizational and legal form and dominant shareholders of entities conducting debt collection activities in 2023</t>
  </si>
  <si>
    <t>Table 5. Number and value of active receivables (at nominal value) to be serviced</t>
  </si>
  <si>
    <t xml:space="preserve"> Table 1. Entities conducting debt collection activity in 2023 according to selected criteria   </t>
  </si>
  <si>
    <r>
      <t xml:space="preserve">Accepted on commission*
</t>
    </r>
    <r>
      <rPr>
        <i/>
        <sz val="9"/>
        <rFont val="Fira Sans"/>
        <family val="2"/>
        <charset val="238"/>
      </rPr>
      <t>(from entities not related personally or by capital)</t>
    </r>
    <r>
      <rPr>
        <sz val="9"/>
        <rFont val="Fira Sans"/>
        <family val="2"/>
        <charset val="238"/>
      </rPr>
      <t xml:space="preserve"> </t>
    </r>
  </si>
  <si>
    <r>
      <t xml:space="preserve">Enterprises with 
a negative financial result </t>
    </r>
    <r>
      <rPr>
        <vertAlign val="superscript"/>
        <sz val="9"/>
        <rFont val="Fira Sans"/>
        <family val="2"/>
        <charset val="238"/>
      </rPr>
      <t>5</t>
    </r>
    <r>
      <rPr>
        <sz val="9"/>
        <rFont val="Fira Sans"/>
        <family val="2"/>
        <charset val="238"/>
      </rPr>
      <t xml:space="preserve"> (22 companies)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</si>
</sst>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4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sz val="11"/>
      <name val="Czcionka tekstu podstawowego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i/>
      <sz val="9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9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rgb="FF000000"/>
      <name val="Fira Sans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  <font>
      <sz val="8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9"/>
      <name val="Fira Sans"/>
      <family val="2"/>
      <charset val="238"/>
      <scheme val="minor"/>
    </font>
    <font>
      <sz val="7"/>
      <name val="Fira Sans"/>
      <family val="2"/>
      <charset val="238"/>
    </font>
    <font>
      <sz val="9"/>
      <color rgb="FFFF0000"/>
      <name val="Fira Sans"/>
      <family val="2"/>
      <charset val="238"/>
    </font>
    <font>
      <strike/>
      <sz val="9"/>
      <color rgb="FFFF0000"/>
      <name val="Fira Sans"/>
      <family val="2"/>
      <charset val="238"/>
    </font>
    <font>
      <b/>
      <sz val="9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9"/>
      <color rgb="FF0070C0"/>
      <name val="Fira Sans"/>
      <family val="2"/>
      <charset val="238"/>
    </font>
    <font>
      <sz val="9"/>
      <color theme="1"/>
      <name val="Fira Sans"/>
      <family val="2"/>
      <charset val="238"/>
      <scheme val="minor"/>
    </font>
    <font>
      <b/>
      <sz val="8"/>
      <name val="Fira Sans"/>
      <family val="2"/>
      <charset val="238"/>
    </font>
    <font>
      <u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i/>
      <sz val="9"/>
      <color theme="1"/>
      <name val="Fira Sans"/>
      <family val="2"/>
      <charset val="238"/>
    </font>
    <font>
      <u/>
      <sz val="9"/>
      <color theme="1"/>
      <name val="Fira Sans"/>
      <family val="2"/>
      <charset val="238"/>
    </font>
    <font>
      <sz val="9"/>
      <color rgb="FFFF0000"/>
      <name val="Fira Sans"/>
      <family val="2"/>
      <charset val="238"/>
      <scheme val="minor"/>
    </font>
    <font>
      <sz val="9"/>
      <color rgb="FF000000"/>
      <name val="Fira Sans"/>
      <family val="2"/>
      <charset val="238"/>
      <scheme val="minor"/>
    </font>
    <font>
      <strike/>
      <sz val="9"/>
      <color rgb="FFFF0000"/>
      <name val="Fira Sans"/>
      <family val="2"/>
      <charset val="238"/>
      <scheme val="minor"/>
    </font>
    <font>
      <b/>
      <sz val="9"/>
      <name val="Fira Sans"/>
      <family val="2"/>
      <charset val="238"/>
      <scheme val="minor"/>
    </font>
    <font>
      <sz val="9"/>
      <color rgb="FF000000"/>
      <name val="Fira Sans"/>
      <family val="2"/>
    </font>
    <font>
      <sz val="9"/>
      <name val="Fira Sans"/>
      <family val="2"/>
    </font>
    <font>
      <sz val="9"/>
      <color theme="1"/>
      <name val="Fira Sans"/>
      <family val="2"/>
    </font>
    <font>
      <vertAlign val="superscript"/>
      <sz val="8"/>
      <name val="Fira Sans"/>
      <family val="2"/>
      <charset val="238"/>
    </font>
    <font>
      <sz val="11"/>
      <color theme="1"/>
      <name val="Calibri"/>
      <family val="2"/>
      <charset val="238"/>
    </font>
    <font>
      <sz val="9"/>
      <color indexed="8"/>
      <name val="Fira Sans"/>
      <family val="2"/>
      <charset val="238"/>
    </font>
    <font>
      <sz val="8"/>
      <name val="Fira Sans"/>
      <family val="2"/>
    </font>
    <font>
      <i/>
      <sz val="8"/>
      <name val="Fira Sans"/>
      <family val="2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8"/>
      <color theme="1"/>
      <name val="Fira Sans"/>
      <family val="2"/>
      <charset val="238"/>
      <scheme val="minor"/>
    </font>
    <font>
      <vertAlign val="superscript"/>
      <sz val="8"/>
      <color theme="1"/>
      <name val="Fira Sans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/>
      <right style="thin">
        <color auto="1"/>
      </right>
      <top style="thin">
        <color auto="1"/>
      </top>
      <bottom style="thin">
        <color rgb="FF001D7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1D77"/>
      </bottom>
      <diagonal/>
    </border>
    <border>
      <left style="thin">
        <color auto="1"/>
      </left>
      <right/>
      <top style="thin">
        <color auto="1"/>
      </top>
      <bottom style="thin">
        <color rgb="FF001D77"/>
      </bottom>
      <diagonal/>
    </border>
    <border>
      <left/>
      <right style="thin">
        <color auto="1"/>
      </right>
      <top style="thin">
        <color rgb="FF001D77"/>
      </top>
      <bottom style="thin">
        <color rgb="FF001D77"/>
      </bottom>
      <diagonal/>
    </border>
    <border>
      <left style="thin">
        <color auto="1"/>
      </left>
      <right style="thin">
        <color auto="1"/>
      </right>
      <top style="thin">
        <color rgb="FF001D77"/>
      </top>
      <bottom style="thin">
        <color rgb="FF001D77"/>
      </bottom>
      <diagonal/>
    </border>
    <border>
      <left style="thin">
        <color auto="1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auto="1"/>
      </right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rgb="FF001D77"/>
      </top>
      <bottom/>
      <diagonal/>
    </border>
    <border>
      <left style="thin">
        <color auto="1"/>
      </left>
      <right/>
      <top style="thin">
        <color rgb="FF001D77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25">
    <xf numFmtId="0" fontId="0" fillId="0" borderId="0" xfId="0"/>
    <xf numFmtId="0" fontId="10" fillId="0" borderId="0" xfId="0" applyFont="1"/>
    <xf numFmtId="164" fontId="10" fillId="0" borderId="0" xfId="2" applyNumberFormat="1" applyFont="1"/>
    <xf numFmtId="0" fontId="11" fillId="0" borderId="0" xfId="0" applyFont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13" fillId="2" borderId="0" xfId="0" applyFont="1" applyFill="1"/>
    <xf numFmtId="0" fontId="13" fillId="3" borderId="0" xfId="0" applyFont="1" applyFill="1"/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66" fontId="10" fillId="0" borderId="0" xfId="0" applyNumberFormat="1" applyFont="1"/>
    <xf numFmtId="0" fontId="13" fillId="4" borderId="0" xfId="0" applyFont="1" applyFill="1"/>
    <xf numFmtId="0" fontId="14" fillId="0" borderId="0" xfId="0" applyFont="1"/>
    <xf numFmtId="0" fontId="14" fillId="0" borderId="0" xfId="0" applyFont="1" applyBorder="1"/>
    <xf numFmtId="164" fontId="14" fillId="0" borderId="0" xfId="2" applyNumberFormat="1" applyFont="1"/>
    <xf numFmtId="3" fontId="11" fillId="0" borderId="0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/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8" xfId="0" applyFont="1" applyBorder="1" applyAlignment="1">
      <alignment vertical="center"/>
    </xf>
    <xf numFmtId="3" fontId="5" fillId="0" borderId="0" xfId="0" applyNumberFormat="1" applyFont="1"/>
    <xf numFmtId="3" fontId="5" fillId="0" borderId="2" xfId="0" applyNumberFormat="1" applyFont="1" applyBorder="1" applyAlignment="1">
      <alignment vertical="center"/>
    </xf>
    <xf numFmtId="0" fontId="7" fillId="0" borderId="0" xfId="0" applyFont="1"/>
    <xf numFmtId="0" fontId="2" fillId="0" borderId="0" xfId="0" applyFont="1"/>
    <xf numFmtId="0" fontId="17" fillId="0" borderId="0" xfId="0" applyFont="1" applyBorder="1"/>
    <xf numFmtId="0" fontId="17" fillId="0" borderId="0" xfId="0" applyFont="1"/>
    <xf numFmtId="0" fontId="2" fillId="0" borderId="0" xfId="0" applyFont="1" applyBorder="1"/>
    <xf numFmtId="0" fontId="18" fillId="0" borderId="0" xfId="0" applyFont="1"/>
    <xf numFmtId="0" fontId="5" fillId="0" borderId="0" xfId="0" applyFont="1" applyAlignment="1"/>
    <xf numFmtId="3" fontId="5" fillId="0" borderId="0" xfId="0" applyNumberFormat="1" applyFont="1" applyBorder="1"/>
    <xf numFmtId="3" fontId="5" fillId="0" borderId="0" xfId="0" applyNumberFormat="1" applyFont="1" applyBorder="1" applyAlignment="1">
      <alignment horizontal="right" vertical="center" wrapText="1"/>
    </xf>
    <xf numFmtId="0" fontId="20" fillId="0" borderId="0" xfId="0" applyFont="1"/>
    <xf numFmtId="0" fontId="21" fillId="0" borderId="0" xfId="0" applyFont="1"/>
    <xf numFmtId="0" fontId="23" fillId="0" borderId="0" xfId="0" applyFont="1"/>
    <xf numFmtId="0" fontId="23" fillId="0" borderId="0" xfId="0" applyFont="1" applyBorder="1"/>
    <xf numFmtId="0" fontId="5" fillId="0" borderId="0" xfId="0" applyFont="1" applyFill="1"/>
    <xf numFmtId="0" fontId="24" fillId="0" borderId="0" xfId="0" applyFont="1"/>
    <xf numFmtId="3" fontId="24" fillId="0" borderId="0" xfId="0" applyNumberFormat="1" applyFont="1"/>
    <xf numFmtId="0" fontId="5" fillId="0" borderId="8" xfId="0" applyFont="1" applyBorder="1" applyAlignment="1"/>
    <xf numFmtId="0" fontId="4" fillId="0" borderId="0" xfId="0" applyFont="1"/>
    <xf numFmtId="3" fontId="20" fillId="0" borderId="0" xfId="0" applyNumberFormat="1" applyFont="1" applyFill="1" applyAlignment="1"/>
    <xf numFmtId="0" fontId="20" fillId="0" borderId="0" xfId="0" applyFont="1" applyFill="1"/>
    <xf numFmtId="3" fontId="18" fillId="0" borderId="0" xfId="0" applyNumberFormat="1" applyFont="1"/>
    <xf numFmtId="0" fontId="23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27" fillId="0" borderId="0" xfId="1" applyFont="1" applyAlignment="1" applyProtection="1"/>
    <xf numFmtId="0" fontId="4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center" indent="3"/>
    </xf>
    <xf numFmtId="3" fontId="1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5" fillId="0" borderId="0" xfId="0" applyFont="1" applyFill="1" applyBorder="1"/>
    <xf numFmtId="0" fontId="20" fillId="0" borderId="0" xfId="0" applyFont="1" applyFill="1" applyBorder="1"/>
    <xf numFmtId="0" fontId="31" fillId="0" borderId="0" xfId="0" applyFont="1"/>
    <xf numFmtId="0" fontId="33" fillId="0" borderId="0" xfId="0" applyFont="1"/>
    <xf numFmtId="3" fontId="32" fillId="0" borderId="1" xfId="0" applyNumberFormat="1" applyFont="1" applyBorder="1" applyAlignment="1">
      <alignment horizontal="right" vertical="center"/>
    </xf>
    <xf numFmtId="0" fontId="21" fillId="0" borderId="0" xfId="0" applyFont="1" applyAlignment="1"/>
    <xf numFmtId="0" fontId="5" fillId="0" borderId="0" xfId="0" applyFont="1" applyFill="1" applyAlignment="1"/>
    <xf numFmtId="0" fontId="18" fillId="0" borderId="0" xfId="0" applyFont="1" applyBorder="1"/>
    <xf numFmtId="3" fontId="5" fillId="0" borderId="11" xfId="0" applyNumberFormat="1" applyFont="1" applyFill="1" applyBorder="1" applyAlignment="1" applyProtection="1">
      <alignment horizontal="right" vertical="center"/>
    </xf>
    <xf numFmtId="0" fontId="21" fillId="0" borderId="0" xfId="0" applyFont="1" applyBorder="1" applyAlignment="1"/>
    <xf numFmtId="0" fontId="5" fillId="0" borderId="0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3" fontId="35" fillId="0" borderId="0" xfId="0" applyNumberFormat="1" applyFont="1" applyFill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vertical="top"/>
    </xf>
    <xf numFmtId="0" fontId="39" fillId="0" borderId="0" xfId="0" applyFont="1" applyAlignment="1">
      <alignment vertical="center"/>
    </xf>
    <xf numFmtId="3" fontId="35" fillId="0" borderId="1" xfId="0" applyNumberFormat="1" applyFont="1" applyFill="1" applyBorder="1" applyAlignment="1" applyProtection="1">
      <alignment horizontal="right" vertical="center"/>
    </xf>
    <xf numFmtId="3" fontId="35" fillId="0" borderId="2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Fill="1" applyBorder="1" applyAlignment="1">
      <alignment vertical="center"/>
    </xf>
    <xf numFmtId="0" fontId="5" fillId="0" borderId="0" xfId="1" applyFont="1" applyAlignment="1" applyProtection="1">
      <alignment vertical="top"/>
    </xf>
    <xf numFmtId="0" fontId="18" fillId="0" borderId="0" xfId="1" applyFont="1" applyAlignment="1" applyProtection="1">
      <alignment vertical="top"/>
    </xf>
    <xf numFmtId="0" fontId="18" fillId="0" borderId="0" xfId="1" applyFont="1" applyBorder="1" applyAlignment="1" applyProtection="1">
      <alignment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 applyProtection="1">
      <alignment horizontal="right" vertical="center"/>
    </xf>
    <xf numFmtId="3" fontId="5" fillId="0" borderId="10" xfId="0" applyNumberFormat="1" applyFont="1" applyFill="1" applyBorder="1" applyAlignment="1" applyProtection="1">
      <alignment horizontal="right" vertical="center"/>
    </xf>
    <xf numFmtId="3" fontId="15" fillId="0" borderId="10" xfId="0" applyNumberFormat="1" applyFont="1" applyFill="1" applyBorder="1" applyAlignment="1" applyProtection="1">
      <alignment horizontal="right" vertical="center"/>
    </xf>
    <xf numFmtId="3" fontId="5" fillId="0" borderId="5" xfId="0" applyNumberFormat="1" applyFont="1" applyBorder="1" applyAlignment="1">
      <alignment vertical="center"/>
    </xf>
    <xf numFmtId="3" fontId="32" fillId="0" borderId="5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" fontId="5" fillId="0" borderId="2" xfId="0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3" fontId="35" fillId="0" borderId="5" xfId="0" applyNumberFormat="1" applyFont="1" applyFill="1" applyBorder="1" applyAlignment="1" applyProtection="1">
      <alignment horizontal="right" vertical="center"/>
    </xf>
    <xf numFmtId="3" fontId="35" fillId="0" borderId="6" xfId="0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7" fillId="0" borderId="0" xfId="0" applyFont="1" applyAlignment="1"/>
    <xf numFmtId="3" fontId="5" fillId="0" borderId="5" xfId="0" applyNumberFormat="1" applyFont="1" applyFill="1" applyBorder="1" applyAlignment="1" applyProtection="1">
      <alignment vertical="center"/>
    </xf>
    <xf numFmtId="0" fontId="5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vertical="center"/>
    </xf>
    <xf numFmtId="3" fontId="15" fillId="0" borderId="1" xfId="0" applyNumberFormat="1" applyFont="1" applyBorder="1" applyAlignment="1">
      <alignment vertical="center"/>
    </xf>
    <xf numFmtId="3" fontId="15" fillId="0" borderId="2" xfId="0" applyNumberFormat="1" applyFont="1" applyFill="1" applyBorder="1" applyAlignment="1" applyProtection="1">
      <alignment vertical="center"/>
    </xf>
    <xf numFmtId="3" fontId="5" fillId="0" borderId="1" xfId="0" applyNumberFormat="1" applyFont="1" applyFill="1" applyBorder="1" applyAlignment="1" applyProtection="1">
      <alignment vertical="center"/>
    </xf>
    <xf numFmtId="3" fontId="5" fillId="0" borderId="2" xfId="0" applyNumberFormat="1" applyFont="1" applyFill="1" applyBorder="1" applyAlignment="1" applyProtection="1">
      <alignment vertical="center"/>
    </xf>
    <xf numFmtId="3" fontId="18" fillId="0" borderId="1" xfId="0" applyNumberFormat="1" applyFont="1" applyBorder="1" applyAlignment="1">
      <alignment vertical="center"/>
    </xf>
    <xf numFmtId="3" fontId="36" fillId="0" borderId="1" xfId="0" applyNumberFormat="1" applyFont="1" applyFill="1" applyBorder="1" applyAlignment="1" applyProtection="1">
      <alignment vertical="center"/>
    </xf>
    <xf numFmtId="3" fontId="37" fillId="0" borderId="2" xfId="0" applyNumberFormat="1" applyFont="1" applyFill="1" applyBorder="1" applyAlignment="1" applyProtection="1">
      <alignment vertical="center"/>
    </xf>
    <xf numFmtId="3" fontId="36" fillId="0" borderId="2" xfId="0" applyNumberFormat="1" applyFont="1" applyFill="1" applyBorder="1" applyAlignment="1" applyProtection="1">
      <alignment vertical="center"/>
    </xf>
    <xf numFmtId="3" fontId="15" fillId="0" borderId="11" xfId="0" applyNumberFormat="1" applyFont="1" applyFill="1" applyBorder="1" applyAlignment="1" applyProtection="1">
      <alignment horizontal="right" vertical="center"/>
    </xf>
    <xf numFmtId="3" fontId="5" fillId="0" borderId="9" xfId="0" applyNumberFormat="1" applyFont="1" applyFill="1" applyBorder="1" applyAlignment="1" applyProtection="1">
      <alignment horizontal="right" vertical="center"/>
    </xf>
    <xf numFmtId="3" fontId="5" fillId="0" borderId="12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 applyProtection="1">
      <alignment vertical="center"/>
    </xf>
    <xf numFmtId="3" fontId="6" fillId="0" borderId="1" xfId="0" applyNumberFormat="1" applyFont="1" applyBorder="1" applyAlignment="1">
      <alignment vertical="center"/>
    </xf>
    <xf numFmtId="3" fontId="5" fillId="0" borderId="1" xfId="0" applyNumberFormat="1" applyFont="1" applyFill="1" applyBorder="1"/>
    <xf numFmtId="3" fontId="5" fillId="0" borderId="1" xfId="0" applyNumberFormat="1" applyFont="1" applyBorder="1" applyAlignment="1">
      <alignment vertical="center" wrapText="1"/>
    </xf>
    <xf numFmtId="3" fontId="5" fillId="0" borderId="5" xfId="0" applyNumberFormat="1" applyFont="1" applyFill="1" applyBorder="1" applyAlignment="1">
      <alignment vertical="center"/>
    </xf>
    <xf numFmtId="3" fontId="25" fillId="0" borderId="1" xfId="0" applyNumberFormat="1" applyFont="1" applyBorder="1" applyAlignment="1">
      <alignment vertical="center"/>
    </xf>
    <xf numFmtId="3" fontId="25" fillId="0" borderId="2" xfId="0" applyNumberFormat="1" applyFont="1" applyBorder="1" applyAlignment="1">
      <alignment vertical="center"/>
    </xf>
    <xf numFmtId="3" fontId="15" fillId="0" borderId="1" xfId="0" applyNumberFormat="1" applyFont="1" applyFill="1" applyBorder="1" applyAlignment="1" applyProtection="1">
      <alignment horizontal="right" vertical="center"/>
    </xf>
    <xf numFmtId="3" fontId="15" fillId="0" borderId="2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Fill="1" applyBorder="1" applyAlignment="1" applyProtection="1">
      <alignment horizontal="right" vertical="center"/>
    </xf>
    <xf numFmtId="3" fontId="32" fillId="0" borderId="1" xfId="0" applyNumberFormat="1" applyFont="1" applyBorder="1" applyAlignment="1">
      <alignment vertical="center"/>
    </xf>
    <xf numFmtId="3" fontId="32" fillId="0" borderId="1" xfId="0" applyNumberFormat="1" applyFont="1" applyFill="1" applyBorder="1" applyAlignment="1" applyProtection="1">
      <alignment vertical="center"/>
    </xf>
    <xf numFmtId="3" fontId="18" fillId="0" borderId="2" xfId="0" applyNumberFormat="1" applyFont="1" applyFill="1" applyBorder="1" applyAlignment="1" applyProtection="1">
      <alignment vertical="center"/>
    </xf>
    <xf numFmtId="3" fontId="5" fillId="0" borderId="6" xfId="0" applyNumberFormat="1" applyFont="1" applyFill="1" applyBorder="1" applyAlignment="1" applyProtection="1">
      <alignment horizontal="right" vertical="center"/>
    </xf>
    <xf numFmtId="166" fontId="5" fillId="0" borderId="2" xfId="0" applyNumberFormat="1" applyFont="1" applyBorder="1"/>
    <xf numFmtId="165" fontId="5" fillId="0" borderId="2" xfId="0" applyNumberFormat="1" applyFont="1" applyBorder="1"/>
    <xf numFmtId="0" fontId="5" fillId="0" borderId="4" xfId="0" applyFont="1" applyBorder="1" applyAlignment="1">
      <alignment horizontal="left" vertical="center"/>
    </xf>
    <xf numFmtId="165" fontId="5" fillId="0" borderId="6" xfId="0" applyNumberFormat="1" applyFont="1" applyBorder="1"/>
    <xf numFmtId="0" fontId="6" fillId="0" borderId="2" xfId="0" applyFont="1" applyBorder="1" applyAlignment="1">
      <alignment horizontal="center" vertical="center"/>
    </xf>
    <xf numFmtId="3" fontId="5" fillId="0" borderId="2" xfId="0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left" vertical="center" indent="2"/>
    </xf>
    <xf numFmtId="0" fontId="5" fillId="0" borderId="3" xfId="0" applyFont="1" applyFill="1" applyBorder="1" applyAlignment="1">
      <alignment horizontal="left" vertical="center" wrapText="1" indent="2"/>
    </xf>
    <xf numFmtId="0" fontId="5" fillId="0" borderId="0" xfId="1" applyFont="1" applyBorder="1" applyAlignment="1" applyProtection="1">
      <alignment vertical="top"/>
    </xf>
    <xf numFmtId="0" fontId="41" fillId="0" borderId="0" xfId="0" applyFont="1" applyBorder="1"/>
    <xf numFmtId="0" fontId="36" fillId="0" borderId="3" xfId="0" applyFont="1" applyBorder="1" applyAlignment="1">
      <alignment horizontal="left" vertical="center" indent="2"/>
    </xf>
    <xf numFmtId="0" fontId="41" fillId="0" borderId="0" xfId="0" applyFont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45" fillId="0" borderId="0" xfId="0" applyFont="1"/>
    <xf numFmtId="0" fontId="45" fillId="0" borderId="0" xfId="0" applyFont="1" applyAlignment="1">
      <alignment vertical="center"/>
    </xf>
    <xf numFmtId="0" fontId="5" fillId="0" borderId="0" xfId="1" applyFont="1" applyBorder="1" applyAlignment="1" applyProtection="1">
      <alignment vertical="top" wrapText="1"/>
    </xf>
    <xf numFmtId="1" fontId="35" fillId="0" borderId="2" xfId="0" applyNumberFormat="1" applyFont="1" applyFill="1" applyBorder="1" applyAlignment="1" applyProtection="1">
      <alignment horizontal="right" vertical="center"/>
    </xf>
    <xf numFmtId="0" fontId="3" fillId="0" borderId="0" xfId="0" applyFont="1" applyFill="1"/>
    <xf numFmtId="1" fontId="5" fillId="0" borderId="13" xfId="0" applyNumberFormat="1" applyFont="1" applyFill="1" applyBorder="1" applyAlignment="1" applyProtection="1">
      <alignment horizontal="right" vertical="center"/>
    </xf>
    <xf numFmtId="0" fontId="5" fillId="0" borderId="2" xfId="0" applyFont="1" applyFill="1" applyBorder="1"/>
    <xf numFmtId="0" fontId="5" fillId="0" borderId="13" xfId="0" applyFont="1" applyFill="1" applyBorder="1"/>
    <xf numFmtId="0" fontId="5" fillId="0" borderId="25" xfId="0" applyFont="1" applyFill="1" applyBorder="1" applyAlignment="1">
      <alignment vertical="center"/>
    </xf>
    <xf numFmtId="1" fontId="35" fillId="0" borderId="10" xfId="0" applyNumberFormat="1" applyFont="1" applyFill="1" applyBorder="1" applyAlignment="1" applyProtection="1">
      <alignment horizontal="right" vertical="center"/>
    </xf>
    <xf numFmtId="0" fontId="27" fillId="0" borderId="0" xfId="1" applyFont="1" applyAlignment="1" applyProtection="1">
      <alignment horizontal="left" wrapText="1"/>
    </xf>
    <xf numFmtId="0" fontId="4" fillId="0" borderId="0" xfId="0" applyFont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2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32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38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/>
    </xf>
    <xf numFmtId="0" fontId="40" fillId="0" borderId="1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Wykres1!$A$6:$A$7</c:f>
              <c:strCache>
                <c:ptCount val="2"/>
                <c:pt idx="0">
                  <c:v>Liczba spraw wierzytelności konsumenckich przyjętych do obsługi w ciągu 2017 r.</c:v>
                </c:pt>
                <c:pt idx="1">
                  <c:v>Liczba spraw wierzytelności korporacyjnych przyjętych do obsługi w ciągu 2017 r.</c:v>
                </c:pt>
              </c:strCache>
            </c:strRef>
          </c:cat>
          <c:val>
            <c:numRef>
              <c:f>Wykres1!$C$2:$C$3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11-441D-B56A-1F3DEA5837B4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rgbClr val="BED600"/>
              </a:solidFill>
            </c:spPr>
            <c:extLst>
              <c:ext xmlns:c16="http://schemas.microsoft.com/office/drawing/2014/chart" uri="{C3380CC4-5D6E-409C-BE32-E72D297353CC}">
                <c16:uniqueId val="{00000002-B011-441D-B56A-1F3DEA5837B4}"/>
              </c:ext>
            </c:extLst>
          </c:dPt>
          <c:dPt>
            <c:idx val="1"/>
            <c:bubble3D val="0"/>
            <c:spPr>
              <a:solidFill>
                <a:srgbClr val="BED600">
                  <a:alpha val="30196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4-B011-441D-B56A-1F3DEA5837B4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11-441D-B56A-1F3DEA5837B4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11-441D-B56A-1F3DEA5837B4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Wykres1!$A$6:$A$7</c:f>
              <c:strCache>
                <c:ptCount val="2"/>
                <c:pt idx="0">
                  <c:v>Liczba spraw wierzytelności konsumenckich przyjętych do obsługi w ciągu 2017 r.</c:v>
                </c:pt>
                <c:pt idx="1">
                  <c:v>Liczba spraw wierzytelności korporacyjnych przyjętych do obsługi w ciągu 2017 r.</c:v>
                </c:pt>
              </c:strCache>
            </c:strRef>
          </c:cat>
          <c:val>
            <c:numRef>
              <c:f>Wykres1!$B$4:$B$5</c:f>
              <c:numCache>
                <c:formatCode>#,##0</c:formatCode>
                <c:ptCount val="2"/>
                <c:pt idx="0">
                  <c:v>8657099</c:v>
                </c:pt>
                <c:pt idx="1">
                  <c:v>964497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11-441D-B56A-1F3DEA583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78074673926153093"/>
          <c:w val="0.91654209890430349"/>
          <c:h val="0.95039519403619455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BED600"/>
              </a:solidFill>
            </c:spPr>
            <c:extLst>
              <c:ext xmlns:c16="http://schemas.microsoft.com/office/drawing/2014/chart" uri="{C3380CC4-5D6E-409C-BE32-E72D297353CC}">
                <c16:uniqueId val="{00000001-E634-48E1-9E02-1CEBABDBD3EF}"/>
              </c:ext>
            </c:extLst>
          </c:dPt>
          <c:dPt>
            <c:idx val="1"/>
            <c:bubble3D val="0"/>
            <c:spPr>
              <a:solidFill>
                <a:srgbClr val="BED600">
                  <a:alpha val="30196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E634-48E1-9E02-1CEBABDBD3EF}"/>
              </c:ext>
            </c:extLst>
          </c:dPt>
          <c:dLbls>
            <c:dLbl>
              <c:idx val="0"/>
              <c:layout>
                <c:manualLayout>
                  <c:x val="-0.2010833333333335"/>
                  <c:y val="-5.8351541388128097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34-48E1-9E02-1CEBABDBD3EF}"/>
                </c:ext>
              </c:extLst>
            </c:dLbl>
            <c:dLbl>
              <c:idx val="1"/>
              <c:layout>
                <c:manualLayout>
                  <c:x val="0.2071333333333335"/>
                  <c:y val="-3.792850190228324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34-48E1-9E02-1CEBABDBD3EF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Wykres1!$A$4:$A$5</c:f>
              <c:strCache>
                <c:ptCount val="2"/>
                <c:pt idx="0">
                  <c:v>Wierzytelności konsumenckie przyjęte do obsługi w ciągu 2017 r.</c:v>
                </c:pt>
                <c:pt idx="1">
                  <c:v>Wierzytelności korporacyjne przyjęte do obsługi w ciągu 2017 r.</c:v>
                </c:pt>
              </c:strCache>
            </c:strRef>
          </c:cat>
          <c:val>
            <c:numRef>
              <c:f>Wykres1!$C$4:$C$5</c:f>
              <c:numCache>
                <c:formatCode>#,##0</c:formatCode>
                <c:ptCount val="2"/>
                <c:pt idx="0">
                  <c:v>25878665</c:v>
                </c:pt>
                <c:pt idx="1">
                  <c:v>14339757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34-48E1-9E02-1CEBABDBD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3.3866877751392195E-2"/>
          <c:y val="0.76902427677940821"/>
          <c:w val="0.70817620019719763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89-4572-9E85-EEE9E667BBA0}"/>
            </c:ext>
          </c:extLst>
        </c:ser>
        <c:ser>
          <c:idx val="1"/>
          <c:order val="1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1389-4572-9E85-EEE9E667BBA0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1389-4572-9E85-EEE9E667BBA0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9-4572-9E85-EEE9E667BBA0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9-4572-9E85-EEE9E667BBA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Wykres2!$D$4:$D$5</c:f>
              <c:numCache>
                <c:formatCode>0.0%</c:formatCode>
                <c:ptCount val="2"/>
                <c:pt idx="0">
                  <c:v>0.89975706733061744</c:v>
                </c:pt>
                <c:pt idx="1">
                  <c:v>0.1002429326693825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89-4572-9E85-EEE9E667B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81576181533107128"/>
          <c:w val="0.86362538016081414"/>
          <c:h val="0.95039519403619466"/>
        </c:manualLayout>
      </c:layout>
      <c:overlay val="0"/>
      <c:txPr>
        <a:bodyPr/>
        <a:lstStyle/>
        <a:p>
          <a:pPr rtl="0">
            <a:defRPr sz="800"/>
          </a:pPr>
          <a:endParaRPr lang="pl-PL"/>
        </a:p>
      </c:txPr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312-46BB-9046-916205098473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312-46BB-9046-916205098473}"/>
              </c:ext>
            </c:extLst>
          </c:dPt>
          <c:dLbls>
            <c:dLbl>
              <c:idx val="0"/>
              <c:layout>
                <c:manualLayout>
                  <c:x val="-2.8222222222222221E-2"/>
                  <c:y val="7.002184966575356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12-46BB-9046-916205098473}"/>
                </c:ext>
              </c:extLst>
            </c:dLbl>
            <c:dLbl>
              <c:idx val="1"/>
              <c:layout>
                <c:manualLayout>
                  <c:x val="0.11541111111111112"/>
                  <c:y val="-0.1342085451926947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12-46BB-9046-916205098473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Wykres2!$E$4:$E$5</c:f>
              <c:numCache>
                <c:formatCode>0.0%</c:formatCode>
                <c:ptCount val="2"/>
                <c:pt idx="0">
                  <c:v>0.64345301762460994</c:v>
                </c:pt>
                <c:pt idx="1">
                  <c:v>0.35654698237539006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12-46BB-9046-916205098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9144412503992558E-2"/>
          <c:y val="0.79528248246868483"/>
          <c:w val="0.86692580094154992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11</xdr:row>
      <xdr:rowOff>9525</xdr:rowOff>
    </xdr:from>
    <xdr:to>
      <xdr:col>0</xdr:col>
      <xdr:colOff>3838575</xdr:colOff>
      <xdr:row>35</xdr:row>
      <xdr:rowOff>19050</xdr:rowOff>
    </xdr:to>
    <xdr:graphicFrame macro="">
      <xdr:nvGraphicFramePr>
        <xdr:cNvPr id="1037" name="Wykres 1">
          <a:extLst>
            <a:ext uri="{FF2B5EF4-FFF2-40B4-BE49-F238E27FC236}">
              <a16:creationId xmlns:a16="http://schemas.microsoft.com/office/drawing/2014/main" id="{00000000-0008-0000-0D00-00000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11</xdr:row>
      <xdr:rowOff>9525</xdr:rowOff>
    </xdr:from>
    <xdr:to>
      <xdr:col>0</xdr:col>
      <xdr:colOff>7467600</xdr:colOff>
      <xdr:row>35</xdr:row>
      <xdr:rowOff>19050</xdr:rowOff>
    </xdr:to>
    <xdr:graphicFrame macro="">
      <xdr:nvGraphicFramePr>
        <xdr:cNvPr id="1038" name="Wykres 2">
          <a:extLst>
            <a:ext uri="{FF2B5EF4-FFF2-40B4-BE49-F238E27FC236}">
              <a16:creationId xmlns:a16="http://schemas.microsoft.com/office/drawing/2014/main" id="{00000000-0008-0000-0D00-00000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0.40217</cdr:x>
      <cdr:y>0.00499</cdr:y>
    </cdr:from>
    <cdr:to>
      <cdr:x>0.62706</cdr:x>
      <cdr:y>0.0941</cdr:y>
    </cdr:to>
    <cdr:sp macro="" textlink="Wykres1!$B$1">
      <cdr:nvSpPr>
        <cdr:cNvPr id="3" name="pole tekstowe 1"/>
        <cdr:cNvSpPr txBox="1"/>
      </cdr:nvSpPr>
      <cdr:spPr>
        <a:xfrm xmlns:a="http://schemas.openxmlformats.org/drawingml/2006/main">
          <a:off x="1447801" y="21718"/>
          <a:ext cx="809625" cy="387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67358A0-E9FB-4BB6-AE59-ADC77E101F4A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Liczba spraw</a:t>
          </a:fld>
          <a:endParaRPr lang="pl-PL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0.27973</cdr:x>
      <cdr:y>0.00437</cdr:y>
    </cdr:from>
    <cdr:to>
      <cdr:x>0.71244</cdr:x>
      <cdr:y>0.08752</cdr:y>
    </cdr:to>
    <cdr:sp macro="" textlink="Wykres1!$C$1">
      <cdr:nvSpPr>
        <cdr:cNvPr id="2" name="pole tekstowe 1"/>
        <cdr:cNvSpPr txBox="1"/>
      </cdr:nvSpPr>
      <cdr:spPr>
        <a:xfrm xmlns:a="http://schemas.openxmlformats.org/drawingml/2006/main">
          <a:off x="1009650" y="19022"/>
          <a:ext cx="1562100" cy="3619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19B9BC-C97D-42F2-81F0-891BD2993D76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Wartość nominalna w tys. zł</a:t>
          </a:fld>
          <a:endParaRPr lang="pl-PL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</xdr:row>
      <xdr:rowOff>180975</xdr:rowOff>
    </xdr:from>
    <xdr:to>
      <xdr:col>0</xdr:col>
      <xdr:colOff>3790950</xdr:colOff>
      <xdr:row>33</xdr:row>
      <xdr:rowOff>9525</xdr:rowOff>
    </xdr:to>
    <xdr:graphicFrame macro="">
      <xdr:nvGraphicFramePr>
        <xdr:cNvPr id="2061" name="Wykres 1">
          <a:extLst>
            <a:ext uri="{FF2B5EF4-FFF2-40B4-BE49-F238E27FC236}">
              <a16:creationId xmlns:a16="http://schemas.microsoft.com/office/drawing/2014/main" id="{00000000-0008-0000-0E00-00000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8</xdr:row>
      <xdr:rowOff>180975</xdr:rowOff>
    </xdr:from>
    <xdr:to>
      <xdr:col>0</xdr:col>
      <xdr:colOff>7467600</xdr:colOff>
      <xdr:row>33</xdr:row>
      <xdr:rowOff>9525</xdr:rowOff>
    </xdr:to>
    <xdr:graphicFrame macro="">
      <xdr:nvGraphicFramePr>
        <xdr:cNvPr id="2062" name="Wykres 2">
          <a:extLst>
            <a:ext uri="{FF2B5EF4-FFF2-40B4-BE49-F238E27FC236}">
              <a16:creationId xmlns:a16="http://schemas.microsoft.com/office/drawing/2014/main" id="{00000000-0008-0000-0E00-00000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0.29633</cdr:x>
      <cdr:y>0.00937</cdr:y>
    </cdr:from>
    <cdr:to>
      <cdr:x>0.82285</cdr:x>
      <cdr:y>0.07003</cdr:y>
    </cdr:to>
    <cdr:sp macro="" textlink="Wykres2!$D$1">
      <cdr:nvSpPr>
        <cdr:cNvPr id="3" name="pole tekstowe 1"/>
        <cdr:cNvSpPr txBox="1"/>
      </cdr:nvSpPr>
      <cdr:spPr>
        <a:xfrm xmlns:a="http://schemas.openxmlformats.org/drawingml/2006/main">
          <a:off x="1066801" y="40782"/>
          <a:ext cx="1895475" cy="264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C92A8F7-75D3-409D-B382-28AC34A65AC9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liczbie prowadzonych spraw</a:t>
          </a:fld>
          <a:endParaRPr lang="pl-PL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0.23499</cdr:x>
      <cdr:y>0.0175</cdr:y>
    </cdr:from>
    <cdr:to>
      <cdr:x>0.85482</cdr:x>
      <cdr:y>0.08096</cdr:y>
    </cdr:to>
    <cdr:sp macro="" textlink="Wykres2!$E$1">
      <cdr:nvSpPr>
        <cdr:cNvPr id="2" name="pole tekstowe 1"/>
        <cdr:cNvSpPr txBox="1"/>
      </cdr:nvSpPr>
      <cdr:spPr>
        <a:xfrm xmlns:a="http://schemas.openxmlformats.org/drawingml/2006/main">
          <a:off x="847725" y="76176"/>
          <a:ext cx="2238375" cy="2762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8A277BE-B09B-4B3D-9161-BD242C049372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wartości nominalnej wierzytelności</a:t>
          </a:fld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zcionka-Fira_Sans">
      <a:majorFont>
        <a:latin typeface="Fira Sans"/>
        <a:ea typeface=""/>
        <a:cs typeface=""/>
      </a:majorFont>
      <a:minorFont>
        <a:latin typeface="Fira Sans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workbookViewId="0">
      <selection activeCell="A13" sqref="A13"/>
    </sheetView>
  </sheetViews>
  <sheetFormatPr defaultRowHeight="12"/>
  <cols>
    <col min="1" max="1" width="84.69921875" style="20" bestFit="1" customWidth="1"/>
    <col min="2" max="6" width="9" style="20"/>
    <col min="7" max="7" width="11.19921875" style="20" customWidth="1"/>
    <col min="8" max="8" width="9.69921875" style="20" customWidth="1"/>
    <col min="9" max="9" width="9" style="20"/>
    <col min="10" max="10" width="9.09765625" style="20" customWidth="1"/>
    <col min="11" max="11" width="11.8984375" style="20" customWidth="1"/>
    <col min="12" max="263" width="9" style="20"/>
    <col min="264" max="264" width="16.59765625" style="20" customWidth="1"/>
    <col min="265" max="265" width="9" style="20"/>
    <col min="266" max="266" width="35.09765625" style="20" customWidth="1"/>
    <col min="267" max="519" width="9" style="20"/>
    <col min="520" max="520" width="16.59765625" style="20" customWidth="1"/>
    <col min="521" max="521" width="9" style="20"/>
    <col min="522" max="522" width="35.09765625" style="20" customWidth="1"/>
    <col min="523" max="775" width="9" style="20"/>
    <col min="776" max="776" width="16.59765625" style="20" customWidth="1"/>
    <col min="777" max="777" width="9" style="20"/>
    <col min="778" max="778" width="35.09765625" style="20" customWidth="1"/>
    <col min="779" max="1031" width="9" style="20"/>
    <col min="1032" max="1032" width="16.59765625" style="20" customWidth="1"/>
    <col min="1033" max="1033" width="9" style="20"/>
    <col min="1034" max="1034" width="35.09765625" style="20" customWidth="1"/>
    <col min="1035" max="1287" width="9" style="20"/>
    <col min="1288" max="1288" width="16.59765625" style="20" customWidth="1"/>
    <col min="1289" max="1289" width="9" style="20"/>
    <col min="1290" max="1290" width="35.09765625" style="20" customWidth="1"/>
    <col min="1291" max="1543" width="9" style="20"/>
    <col min="1544" max="1544" width="16.59765625" style="20" customWidth="1"/>
    <col min="1545" max="1545" width="9" style="20"/>
    <col min="1546" max="1546" width="35.09765625" style="20" customWidth="1"/>
    <col min="1547" max="1799" width="9" style="20"/>
    <col min="1800" max="1800" width="16.59765625" style="20" customWidth="1"/>
    <col min="1801" max="1801" width="9" style="20"/>
    <col min="1802" max="1802" width="35.09765625" style="20" customWidth="1"/>
    <col min="1803" max="2055" width="9" style="20"/>
    <col min="2056" max="2056" width="16.59765625" style="20" customWidth="1"/>
    <col min="2057" max="2057" width="9" style="20"/>
    <col min="2058" max="2058" width="35.09765625" style="20" customWidth="1"/>
    <col min="2059" max="2311" width="9" style="20"/>
    <col min="2312" max="2312" width="16.59765625" style="20" customWidth="1"/>
    <col min="2313" max="2313" width="9" style="20"/>
    <col min="2314" max="2314" width="35.09765625" style="20" customWidth="1"/>
    <col min="2315" max="2567" width="9" style="20"/>
    <col min="2568" max="2568" width="16.59765625" style="20" customWidth="1"/>
    <col min="2569" max="2569" width="9" style="20"/>
    <col min="2570" max="2570" width="35.09765625" style="20" customWidth="1"/>
    <col min="2571" max="2823" width="9" style="20"/>
    <col min="2824" max="2824" width="16.59765625" style="20" customWidth="1"/>
    <col min="2825" max="2825" width="9" style="20"/>
    <col min="2826" max="2826" width="35.09765625" style="20" customWidth="1"/>
    <col min="2827" max="3079" width="9" style="20"/>
    <col min="3080" max="3080" width="16.59765625" style="20" customWidth="1"/>
    <col min="3081" max="3081" width="9" style="20"/>
    <col min="3082" max="3082" width="35.09765625" style="20" customWidth="1"/>
    <col min="3083" max="3335" width="9" style="20"/>
    <col min="3336" max="3336" width="16.59765625" style="20" customWidth="1"/>
    <col min="3337" max="3337" width="9" style="20"/>
    <col min="3338" max="3338" width="35.09765625" style="20" customWidth="1"/>
    <col min="3339" max="3591" width="9" style="20"/>
    <col min="3592" max="3592" width="16.59765625" style="20" customWidth="1"/>
    <col min="3593" max="3593" width="9" style="20"/>
    <col min="3594" max="3594" width="35.09765625" style="20" customWidth="1"/>
    <col min="3595" max="3847" width="9" style="20"/>
    <col min="3848" max="3848" width="16.59765625" style="20" customWidth="1"/>
    <col min="3849" max="3849" width="9" style="20"/>
    <col min="3850" max="3850" width="35.09765625" style="20" customWidth="1"/>
    <col min="3851" max="4103" width="9" style="20"/>
    <col min="4104" max="4104" width="16.59765625" style="20" customWidth="1"/>
    <col min="4105" max="4105" width="9" style="20"/>
    <col min="4106" max="4106" width="35.09765625" style="20" customWidth="1"/>
    <col min="4107" max="4359" width="9" style="20"/>
    <col min="4360" max="4360" width="16.59765625" style="20" customWidth="1"/>
    <col min="4361" max="4361" width="9" style="20"/>
    <col min="4362" max="4362" width="35.09765625" style="20" customWidth="1"/>
    <col min="4363" max="4615" width="9" style="20"/>
    <col min="4616" max="4616" width="16.59765625" style="20" customWidth="1"/>
    <col min="4617" max="4617" width="9" style="20"/>
    <col min="4618" max="4618" width="35.09765625" style="20" customWidth="1"/>
    <col min="4619" max="4871" width="9" style="20"/>
    <col min="4872" max="4872" width="16.59765625" style="20" customWidth="1"/>
    <col min="4873" max="4873" width="9" style="20"/>
    <col min="4874" max="4874" width="35.09765625" style="20" customWidth="1"/>
    <col min="4875" max="5127" width="9" style="20"/>
    <col min="5128" max="5128" width="16.59765625" style="20" customWidth="1"/>
    <col min="5129" max="5129" width="9" style="20"/>
    <col min="5130" max="5130" width="35.09765625" style="20" customWidth="1"/>
    <col min="5131" max="5383" width="9" style="20"/>
    <col min="5384" max="5384" width="16.59765625" style="20" customWidth="1"/>
    <col min="5385" max="5385" width="9" style="20"/>
    <col min="5386" max="5386" width="35.09765625" style="20" customWidth="1"/>
    <col min="5387" max="5639" width="9" style="20"/>
    <col min="5640" max="5640" width="16.59765625" style="20" customWidth="1"/>
    <col min="5641" max="5641" width="9" style="20"/>
    <col min="5642" max="5642" width="35.09765625" style="20" customWidth="1"/>
    <col min="5643" max="5895" width="9" style="20"/>
    <col min="5896" max="5896" width="16.59765625" style="20" customWidth="1"/>
    <col min="5897" max="5897" width="9" style="20"/>
    <col min="5898" max="5898" width="35.09765625" style="20" customWidth="1"/>
    <col min="5899" max="6151" width="9" style="20"/>
    <col min="6152" max="6152" width="16.59765625" style="20" customWidth="1"/>
    <col min="6153" max="6153" width="9" style="20"/>
    <col min="6154" max="6154" width="35.09765625" style="20" customWidth="1"/>
    <col min="6155" max="6407" width="9" style="20"/>
    <col min="6408" max="6408" width="16.59765625" style="20" customWidth="1"/>
    <col min="6409" max="6409" width="9" style="20"/>
    <col min="6410" max="6410" width="35.09765625" style="20" customWidth="1"/>
    <col min="6411" max="6663" width="9" style="20"/>
    <col min="6664" max="6664" width="16.59765625" style="20" customWidth="1"/>
    <col min="6665" max="6665" width="9" style="20"/>
    <col min="6666" max="6666" width="35.09765625" style="20" customWidth="1"/>
    <col min="6667" max="6919" width="9" style="20"/>
    <col min="6920" max="6920" width="16.59765625" style="20" customWidth="1"/>
    <col min="6921" max="6921" width="9" style="20"/>
    <col min="6922" max="6922" width="35.09765625" style="20" customWidth="1"/>
    <col min="6923" max="7175" width="9" style="20"/>
    <col min="7176" max="7176" width="16.59765625" style="20" customWidth="1"/>
    <col min="7177" max="7177" width="9" style="20"/>
    <col min="7178" max="7178" width="35.09765625" style="20" customWidth="1"/>
    <col min="7179" max="7431" width="9" style="20"/>
    <col min="7432" max="7432" width="16.59765625" style="20" customWidth="1"/>
    <col min="7433" max="7433" width="9" style="20"/>
    <col min="7434" max="7434" width="35.09765625" style="20" customWidth="1"/>
    <col min="7435" max="7687" width="9" style="20"/>
    <col min="7688" max="7688" width="16.59765625" style="20" customWidth="1"/>
    <col min="7689" max="7689" width="9" style="20"/>
    <col min="7690" max="7690" width="35.09765625" style="20" customWidth="1"/>
    <col min="7691" max="7943" width="9" style="20"/>
    <col min="7944" max="7944" width="16.59765625" style="20" customWidth="1"/>
    <col min="7945" max="7945" width="9" style="20"/>
    <col min="7946" max="7946" width="35.09765625" style="20" customWidth="1"/>
    <col min="7947" max="8199" width="9" style="20"/>
    <col min="8200" max="8200" width="16.59765625" style="20" customWidth="1"/>
    <col min="8201" max="8201" width="9" style="20"/>
    <col min="8202" max="8202" width="35.09765625" style="20" customWidth="1"/>
    <col min="8203" max="8455" width="9" style="20"/>
    <col min="8456" max="8456" width="16.59765625" style="20" customWidth="1"/>
    <col min="8457" max="8457" width="9" style="20"/>
    <col min="8458" max="8458" width="35.09765625" style="20" customWidth="1"/>
    <col min="8459" max="8711" width="9" style="20"/>
    <col min="8712" max="8712" width="16.59765625" style="20" customWidth="1"/>
    <col min="8713" max="8713" width="9" style="20"/>
    <col min="8714" max="8714" width="35.09765625" style="20" customWidth="1"/>
    <col min="8715" max="8967" width="9" style="20"/>
    <col min="8968" max="8968" width="16.59765625" style="20" customWidth="1"/>
    <col min="8969" max="8969" width="9" style="20"/>
    <col min="8970" max="8970" width="35.09765625" style="20" customWidth="1"/>
    <col min="8971" max="9223" width="9" style="20"/>
    <col min="9224" max="9224" width="16.59765625" style="20" customWidth="1"/>
    <col min="9225" max="9225" width="9" style="20"/>
    <col min="9226" max="9226" width="35.09765625" style="20" customWidth="1"/>
    <col min="9227" max="9479" width="9" style="20"/>
    <col min="9480" max="9480" width="16.59765625" style="20" customWidth="1"/>
    <col min="9481" max="9481" width="9" style="20"/>
    <col min="9482" max="9482" width="35.09765625" style="20" customWidth="1"/>
    <col min="9483" max="9735" width="9" style="20"/>
    <col min="9736" max="9736" width="16.59765625" style="20" customWidth="1"/>
    <col min="9737" max="9737" width="9" style="20"/>
    <col min="9738" max="9738" width="35.09765625" style="20" customWidth="1"/>
    <col min="9739" max="9991" width="9" style="20"/>
    <col min="9992" max="9992" width="16.59765625" style="20" customWidth="1"/>
    <col min="9993" max="9993" width="9" style="20"/>
    <col min="9994" max="9994" width="35.09765625" style="20" customWidth="1"/>
    <col min="9995" max="10247" width="9" style="20"/>
    <col min="10248" max="10248" width="16.59765625" style="20" customWidth="1"/>
    <col min="10249" max="10249" width="9" style="20"/>
    <col min="10250" max="10250" width="35.09765625" style="20" customWidth="1"/>
    <col min="10251" max="10503" width="9" style="20"/>
    <col min="10504" max="10504" width="16.59765625" style="20" customWidth="1"/>
    <col min="10505" max="10505" width="9" style="20"/>
    <col min="10506" max="10506" width="35.09765625" style="20" customWidth="1"/>
    <col min="10507" max="10759" width="9" style="20"/>
    <col min="10760" max="10760" width="16.59765625" style="20" customWidth="1"/>
    <col min="10761" max="10761" width="9" style="20"/>
    <col min="10762" max="10762" width="35.09765625" style="20" customWidth="1"/>
    <col min="10763" max="11015" width="9" style="20"/>
    <col min="11016" max="11016" width="16.59765625" style="20" customWidth="1"/>
    <col min="11017" max="11017" width="9" style="20"/>
    <col min="11018" max="11018" width="35.09765625" style="20" customWidth="1"/>
    <col min="11019" max="11271" width="9" style="20"/>
    <col min="11272" max="11272" width="16.59765625" style="20" customWidth="1"/>
    <col min="11273" max="11273" width="9" style="20"/>
    <col min="11274" max="11274" width="35.09765625" style="20" customWidth="1"/>
    <col min="11275" max="11527" width="9" style="20"/>
    <col min="11528" max="11528" width="16.59765625" style="20" customWidth="1"/>
    <col min="11529" max="11529" width="9" style="20"/>
    <col min="11530" max="11530" width="35.09765625" style="20" customWidth="1"/>
    <col min="11531" max="11783" width="9" style="20"/>
    <col min="11784" max="11784" width="16.59765625" style="20" customWidth="1"/>
    <col min="11785" max="11785" width="9" style="20"/>
    <col min="11786" max="11786" width="35.09765625" style="20" customWidth="1"/>
    <col min="11787" max="12039" width="9" style="20"/>
    <col min="12040" max="12040" width="16.59765625" style="20" customWidth="1"/>
    <col min="12041" max="12041" width="9" style="20"/>
    <col min="12042" max="12042" width="35.09765625" style="20" customWidth="1"/>
    <col min="12043" max="12295" width="9" style="20"/>
    <col min="12296" max="12296" width="16.59765625" style="20" customWidth="1"/>
    <col min="12297" max="12297" width="9" style="20"/>
    <col min="12298" max="12298" width="35.09765625" style="20" customWidth="1"/>
    <col min="12299" max="12551" width="9" style="20"/>
    <col min="12552" max="12552" width="16.59765625" style="20" customWidth="1"/>
    <col min="12553" max="12553" width="9" style="20"/>
    <col min="12554" max="12554" width="35.09765625" style="20" customWidth="1"/>
    <col min="12555" max="12807" width="9" style="20"/>
    <col min="12808" max="12808" width="16.59765625" style="20" customWidth="1"/>
    <col min="12809" max="12809" width="9" style="20"/>
    <col min="12810" max="12810" width="35.09765625" style="20" customWidth="1"/>
    <col min="12811" max="13063" width="9" style="20"/>
    <col min="13064" max="13064" width="16.59765625" style="20" customWidth="1"/>
    <col min="13065" max="13065" width="9" style="20"/>
    <col min="13066" max="13066" width="35.09765625" style="20" customWidth="1"/>
    <col min="13067" max="13319" width="9" style="20"/>
    <col min="13320" max="13320" width="16.59765625" style="20" customWidth="1"/>
    <col min="13321" max="13321" width="9" style="20"/>
    <col min="13322" max="13322" width="35.09765625" style="20" customWidth="1"/>
    <col min="13323" max="13575" width="9" style="20"/>
    <col min="13576" max="13576" width="16.59765625" style="20" customWidth="1"/>
    <col min="13577" max="13577" width="9" style="20"/>
    <col min="13578" max="13578" width="35.09765625" style="20" customWidth="1"/>
    <col min="13579" max="13831" width="9" style="20"/>
    <col min="13832" max="13832" width="16.59765625" style="20" customWidth="1"/>
    <col min="13833" max="13833" width="9" style="20"/>
    <col min="13834" max="13834" width="35.09765625" style="20" customWidth="1"/>
    <col min="13835" max="14087" width="9" style="20"/>
    <col min="14088" max="14088" width="16.59765625" style="20" customWidth="1"/>
    <col min="14089" max="14089" width="9" style="20"/>
    <col min="14090" max="14090" width="35.09765625" style="20" customWidth="1"/>
    <col min="14091" max="14343" width="9" style="20"/>
    <col min="14344" max="14344" width="16.59765625" style="20" customWidth="1"/>
    <col min="14345" max="14345" width="9" style="20"/>
    <col min="14346" max="14346" width="35.09765625" style="20" customWidth="1"/>
    <col min="14347" max="14599" width="9" style="20"/>
    <col min="14600" max="14600" width="16.59765625" style="20" customWidth="1"/>
    <col min="14601" max="14601" width="9" style="20"/>
    <col min="14602" max="14602" width="35.09765625" style="20" customWidth="1"/>
    <col min="14603" max="14855" width="9" style="20"/>
    <col min="14856" max="14856" width="16.59765625" style="20" customWidth="1"/>
    <col min="14857" max="14857" width="9" style="20"/>
    <col min="14858" max="14858" width="35.09765625" style="20" customWidth="1"/>
    <col min="14859" max="15111" width="9" style="20"/>
    <col min="15112" max="15112" width="16.59765625" style="20" customWidth="1"/>
    <col min="15113" max="15113" width="9" style="20"/>
    <col min="15114" max="15114" width="35.09765625" style="20" customWidth="1"/>
    <col min="15115" max="15367" width="9" style="20"/>
    <col min="15368" max="15368" width="16.59765625" style="20" customWidth="1"/>
    <col min="15369" max="15369" width="9" style="20"/>
    <col min="15370" max="15370" width="35.09765625" style="20" customWidth="1"/>
    <col min="15371" max="15623" width="9" style="20"/>
    <col min="15624" max="15624" width="16.59765625" style="20" customWidth="1"/>
    <col min="15625" max="15625" width="9" style="20"/>
    <col min="15626" max="15626" width="35.09765625" style="20" customWidth="1"/>
    <col min="15627" max="15879" width="9" style="20"/>
    <col min="15880" max="15880" width="16.59765625" style="20" customWidth="1"/>
    <col min="15881" max="15881" width="9" style="20"/>
    <col min="15882" max="15882" width="35.09765625" style="20" customWidth="1"/>
    <col min="15883" max="16135" width="9" style="20"/>
    <col min="16136" max="16136" width="16.59765625" style="20" customWidth="1"/>
    <col min="16137" max="16137" width="9" style="20"/>
    <col min="16138" max="16138" width="35.09765625" style="20" customWidth="1"/>
    <col min="16139" max="16384" width="9" style="20"/>
  </cols>
  <sheetData>
    <row r="1" spans="1:19">
      <c r="A1" s="45" t="s">
        <v>72</v>
      </c>
    </row>
    <row r="3" spans="1:19" s="80" customFormat="1" ht="19.95" customHeight="1">
      <c r="A3" s="85" t="s">
        <v>150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19" s="80" customFormat="1" ht="19.95" customHeight="1">
      <c r="A4" s="146" t="s">
        <v>151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5" spans="1:19" s="80" customFormat="1" ht="19.95" customHeight="1">
      <c r="A5" s="146" t="s">
        <v>140</v>
      </c>
      <c r="B5" s="161"/>
      <c r="C5" s="161"/>
      <c r="D5" s="161"/>
      <c r="E5" s="161"/>
      <c r="F5" s="161"/>
      <c r="G5" s="161"/>
      <c r="H5" s="161"/>
      <c r="I5" s="87"/>
      <c r="J5" s="87"/>
      <c r="K5" s="87"/>
      <c r="L5" s="87"/>
      <c r="M5" s="87"/>
      <c r="N5" s="87"/>
      <c r="O5" s="87"/>
      <c r="P5" s="87"/>
      <c r="Q5" s="87"/>
      <c r="R5" s="87"/>
    </row>
    <row r="6" spans="1:19" s="80" customFormat="1" ht="19.95" customHeight="1">
      <c r="A6" s="146" t="s">
        <v>124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</row>
    <row r="7" spans="1:19" s="80" customFormat="1" ht="19.95" customHeight="1">
      <c r="A7" s="146" t="s">
        <v>152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</row>
    <row r="8" spans="1:19" s="86" customFormat="1" ht="19.95" customHeight="1">
      <c r="A8" s="85" t="s">
        <v>142</v>
      </c>
    </row>
    <row r="9" spans="1:19" s="80" customFormat="1" ht="19.95" customHeight="1">
      <c r="A9" s="146" t="s">
        <v>125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</row>
    <row r="10" spans="1:19" s="80" customFormat="1" ht="19.95" customHeight="1">
      <c r="A10" s="146" t="s">
        <v>126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</row>
    <row r="11" spans="1:19" s="80" customFormat="1" ht="19.95" customHeight="1">
      <c r="A11" s="146" t="s">
        <v>143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</row>
    <row r="12" spans="1:19" s="86" customFormat="1" ht="19.95" customHeight="1">
      <c r="A12" s="146" t="s">
        <v>144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</row>
    <row r="13" spans="1:19" s="80" customFormat="1" ht="19.95" customHeight="1">
      <c r="A13" s="146" t="s">
        <v>145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</row>
    <row r="14" spans="1:19" ht="20.100000000000001" customHeight="1">
      <c r="A14" s="55"/>
      <c r="G14" s="28"/>
    </row>
    <row r="15" spans="1:19" ht="20.100000000000001" customHeight="1">
      <c r="A15" s="55"/>
    </row>
    <row r="16" spans="1:19" ht="20.100000000000001" customHeight="1">
      <c r="A16" s="55"/>
    </row>
    <row r="17" spans="1:8" ht="20.100000000000001" customHeight="1">
      <c r="A17" s="55"/>
    </row>
    <row r="18" spans="1:8" ht="20.100000000000001" customHeight="1">
      <c r="A18" s="55"/>
    </row>
    <row r="19" spans="1:8" ht="20.100000000000001" customHeight="1">
      <c r="A19" s="55"/>
    </row>
    <row r="20" spans="1:8" ht="20.100000000000001" customHeight="1">
      <c r="A20" s="55"/>
    </row>
    <row r="21" spans="1:8" ht="20.100000000000001" customHeight="1">
      <c r="A21" s="55"/>
    </row>
    <row r="22" spans="1:8" ht="20.100000000000001" customHeight="1">
      <c r="A22" s="55"/>
    </row>
    <row r="23" spans="1:8" ht="20.100000000000001" customHeight="1">
      <c r="A23" s="55"/>
    </row>
    <row r="24" spans="1:8" ht="20.100000000000001" customHeight="1">
      <c r="A24" s="55"/>
    </row>
    <row r="25" spans="1:8" ht="20.100000000000001" customHeight="1">
      <c r="A25" s="55"/>
    </row>
    <row r="26" spans="1:8" ht="20.100000000000001" customHeight="1">
      <c r="A26" s="55"/>
    </row>
    <row r="27" spans="1:8" ht="30.15" customHeight="1">
      <c r="A27" s="169"/>
      <c r="B27" s="169"/>
      <c r="C27" s="169"/>
      <c r="D27" s="169"/>
      <c r="E27" s="169"/>
      <c r="F27" s="169"/>
      <c r="G27" s="169"/>
      <c r="H27" s="169"/>
    </row>
  </sheetData>
  <mergeCells count="1">
    <mergeCell ref="A27:H27"/>
  </mergeCells>
  <hyperlinks>
    <hyperlink ref="A7:K7" location="'Tabl.11-12'!A1" display="'Tabl.11-12'!A1" xr:uid="{00000000-0004-0000-0000-000001000000}"/>
    <hyperlink ref="A3" location="Tabl.1!A1" display="Table 1. Entities conducting debt collection activities by legal forms and scope of activity" xr:uid="{00000000-0004-0000-0000-000002000000}"/>
    <hyperlink ref="A11:J11" location="Tabl.10!A1" display="Tablica 10. Wierzytelności przyjęte do obsługi przez firmę według wierzycieli pierwotnych " xr:uid="{00000000-0004-0000-0000-000003000000}"/>
    <hyperlink ref="A8:K8" location="Tabl.7!A1" display="Tabl.7!A1" xr:uid="{00000000-0004-0000-0000-000004000000}"/>
    <hyperlink ref="A12:R12" location="Tabl.11!A1" display="Tablica 11. Selected balance sheet items of 64 entities conducting debt collection activities 3" xr:uid="{00000000-0004-0000-0000-000006000000}"/>
    <hyperlink ref="A13:G13" location="Tabl.12!A1" display="Tablica 12. Źródła finansowania nabytych wierzytelności " xr:uid="{00000000-0004-0000-0000-000007000000}"/>
    <hyperlink ref="A7" location="Tabl.5!A1" display="Table 5. Number and value of outstanding receivables (at face value) to be serviced" xr:uid="{00000000-0004-0000-0000-00000A000000}"/>
    <hyperlink ref="A6" location="Tabl.4!A1" display="Table 4. Number and value of receivables (at nominal value) accepted for service in 2022" xr:uid="{00000000-0004-0000-0000-00000B000000}"/>
    <hyperlink ref="A4:G4" location="Tabl.2!A1" display=" Table 2. Number of surveyed entities conducting debt collection activity in 2020 by majority shareholder in share capital" xr:uid="{00000000-0004-0000-0000-00000E000000}"/>
    <hyperlink ref="A3:H3" location="'Tabl.1-2'!A1" display="Table 1. Entities conducting debt collection activities by legal forms and scope of activity" xr:uid="{00000000-0004-0000-0000-000011000000}"/>
    <hyperlink ref="A3:R3" location="Tabl.1!A1" display="Table 1. Entities conducting debt collection activities by legal forms and scope of activity" xr:uid="{00000000-0004-0000-0000-000012000000}"/>
    <hyperlink ref="A13" location="Tabl.11!A1" display="Table 11. Selected items of the profit and loss account of 61 entities conducting debt collection activities " xr:uid="{4C076077-4335-467E-8D3D-AE3D81BD5B46}"/>
    <hyperlink ref="A12" location="Tabl.10!A1" display="Table 10. Selected balance sheet items of 61 entities conducting debt collection activities" xr:uid="{B782A4CE-63A3-4BBD-B95F-92E0EF47E4CF}"/>
    <hyperlink ref="A11" location="Tabl.9!A1" display="Table 9. Sources of financing for purchased debts in 2022" xr:uid="{0FAE6BF2-0319-4DCE-85D8-9BB13911E31F}"/>
    <hyperlink ref="A8" location="Tabl.6!A1" display="Table 6. Value of the recovered debts from the serviced in 2022" xr:uid="{4B3FD582-C9A8-4B3B-A81A-E8A0746000F7}"/>
    <hyperlink ref="A5" location="Tabl.3!A1" display="Tabl.3!A1" xr:uid="{62D55155-1AAA-458E-A4FC-1528060E737D}"/>
    <hyperlink ref="A9" location="Tabl.7!A1" display="Table 7. Number and value of receivables accepted for service by original creditors in 2023" xr:uid="{4D0DD566-8B53-44DD-BD05-7AE3BC00A2ED}"/>
    <hyperlink ref="A10" location="Tabl.8!A1" display="Table 8. Costs assigned and directly related to debt service (court, enforcement and other costs) in 2023" xr:uid="{8E8A424E-2C8B-4874-B0A0-8047704BCB9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9"/>
  <sheetViews>
    <sheetView topLeftCell="B1" workbookViewId="0"/>
  </sheetViews>
  <sheetFormatPr defaultColWidth="9" defaultRowHeight="14.4"/>
  <cols>
    <col min="1" max="1" width="1.3984375" style="28" hidden="1" customWidth="1"/>
    <col min="2" max="2" width="39.69921875" style="28" customWidth="1"/>
    <col min="3" max="3" width="23.5" style="28" customWidth="1"/>
    <col min="4" max="16384" width="9" style="28"/>
  </cols>
  <sheetData>
    <row r="1" spans="2:3" ht="24.9" customHeight="1">
      <c r="B1" s="183" t="s">
        <v>127</v>
      </c>
      <c r="C1" s="183"/>
    </row>
    <row r="2" spans="2:3" ht="17.399999999999999" customHeight="1">
      <c r="B2" s="194" t="s">
        <v>23</v>
      </c>
      <c r="C2" s="77" t="s">
        <v>90</v>
      </c>
    </row>
    <row r="3" spans="2:3">
      <c r="B3" s="194"/>
      <c r="C3" s="142" t="s">
        <v>89</v>
      </c>
    </row>
    <row r="4" spans="2:3" ht="19.95" customHeight="1">
      <c r="B4" s="78" t="s">
        <v>91</v>
      </c>
      <c r="C4" s="138">
        <v>20.238766361951839</v>
      </c>
    </row>
    <row r="5" spans="2:3" ht="19.95" customHeight="1">
      <c r="B5" s="78" t="s">
        <v>92</v>
      </c>
      <c r="C5" s="139">
        <v>5.7144312354338436E-2</v>
      </c>
    </row>
    <row r="6" spans="2:3" ht="19.95" customHeight="1">
      <c r="B6" s="78" t="s">
        <v>93</v>
      </c>
      <c r="C6" s="139">
        <v>5.9730085907958568</v>
      </c>
    </row>
    <row r="7" spans="2:3" ht="19.95" customHeight="1">
      <c r="B7" s="78" t="s">
        <v>94</v>
      </c>
      <c r="C7" s="139">
        <v>15.624132824860382</v>
      </c>
    </row>
    <row r="8" spans="2:3" ht="19.95" customHeight="1">
      <c r="B8" s="78" t="s">
        <v>95</v>
      </c>
      <c r="C8" s="139">
        <v>51.551289751209694</v>
      </c>
    </row>
    <row r="9" spans="2:3" ht="19.95" customHeight="1">
      <c r="B9" s="140" t="s">
        <v>96</v>
      </c>
      <c r="C9" s="141">
        <v>6.5420827654162146</v>
      </c>
    </row>
  </sheetData>
  <mergeCells count="2">
    <mergeCell ref="B1:C1"/>
    <mergeCell ref="B2:B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46"/>
  <sheetViews>
    <sheetView topLeftCell="B16" workbookViewId="0">
      <selection activeCell="B34" sqref="B34:H34"/>
    </sheetView>
  </sheetViews>
  <sheetFormatPr defaultColWidth="9" defaultRowHeight="10.199999999999999"/>
  <cols>
    <col min="1" max="1" width="1.19921875" style="13" hidden="1" customWidth="1"/>
    <col min="2" max="2" width="27.59765625" style="13" customWidth="1"/>
    <col min="3" max="3" width="11.3984375" style="13" customWidth="1"/>
    <col min="4" max="4" width="10.19921875" style="13" customWidth="1"/>
    <col min="5" max="5" width="10.5" style="13" customWidth="1"/>
    <col min="6" max="6" width="11.3984375" style="13" customWidth="1"/>
    <col min="7" max="7" width="10.5" style="13" customWidth="1"/>
    <col min="8" max="8" width="9.59765625" style="13" customWidth="1"/>
    <col min="9" max="16384" width="9" style="13"/>
  </cols>
  <sheetData>
    <row r="1" spans="1:11" s="49" customFormat="1" ht="24.9" customHeight="1">
      <c r="A1" s="49" t="s">
        <v>1</v>
      </c>
      <c r="B1" s="205" t="s">
        <v>149</v>
      </c>
      <c r="C1" s="197"/>
      <c r="D1" s="197"/>
      <c r="E1" s="197"/>
      <c r="F1" s="197"/>
      <c r="G1" s="197"/>
      <c r="H1" s="197"/>
    </row>
    <row r="2" spans="1:11" ht="42" customHeight="1">
      <c r="A2" s="14"/>
      <c r="B2" s="207" t="s">
        <v>23</v>
      </c>
      <c r="C2" s="208" t="s">
        <v>146</v>
      </c>
      <c r="D2" s="208"/>
      <c r="E2" s="209" t="s">
        <v>135</v>
      </c>
      <c r="F2" s="209"/>
      <c r="G2" s="209" t="s">
        <v>147</v>
      </c>
      <c r="H2" s="210"/>
      <c r="I2" s="39"/>
      <c r="J2" s="39"/>
      <c r="K2" s="39"/>
    </row>
    <row r="3" spans="1:11" s="39" customFormat="1" ht="18.75" customHeight="1">
      <c r="A3" s="40"/>
      <c r="B3" s="207"/>
      <c r="C3" s="98" t="s">
        <v>131</v>
      </c>
      <c r="D3" s="98">
        <v>2023</v>
      </c>
      <c r="E3" s="150" t="s">
        <v>131</v>
      </c>
      <c r="F3" s="98">
        <v>2023</v>
      </c>
      <c r="G3" s="150" t="s">
        <v>131</v>
      </c>
      <c r="H3" s="99">
        <v>2023</v>
      </c>
    </row>
    <row r="4" spans="1:11" ht="15" customHeight="1">
      <c r="A4" s="14"/>
      <c r="B4" s="207"/>
      <c r="C4" s="186" t="s">
        <v>107</v>
      </c>
      <c r="D4" s="211"/>
      <c r="E4" s="211"/>
      <c r="F4" s="211"/>
      <c r="G4" s="211"/>
      <c r="H4" s="212"/>
    </row>
    <row r="5" spans="1:11" s="31" customFormat="1" ht="21" customHeight="1">
      <c r="A5" s="30"/>
      <c r="B5" s="50" t="s">
        <v>56</v>
      </c>
      <c r="C5" s="133">
        <v>9086629</v>
      </c>
      <c r="D5" s="133">
        <v>11221626</v>
      </c>
      <c r="E5" s="133">
        <v>8939518</v>
      </c>
      <c r="F5" s="133">
        <v>11069212</v>
      </c>
      <c r="G5" s="133">
        <v>147111</v>
      </c>
      <c r="H5" s="143">
        <v>152414</v>
      </c>
    </row>
    <row r="6" spans="1:11" ht="18" customHeight="1">
      <c r="A6" s="14"/>
      <c r="B6" s="144" t="s">
        <v>57</v>
      </c>
      <c r="C6" s="133">
        <v>64882</v>
      </c>
      <c r="D6" s="133">
        <v>61393</v>
      </c>
      <c r="E6" s="133">
        <v>62721</v>
      </c>
      <c r="F6" s="133">
        <v>59623</v>
      </c>
      <c r="G6" s="133">
        <v>2161</v>
      </c>
      <c r="H6" s="143">
        <v>1770</v>
      </c>
    </row>
    <row r="7" spans="1:11" ht="20.100000000000001" customHeight="1">
      <c r="A7" s="14"/>
      <c r="B7" s="144" t="s">
        <v>105</v>
      </c>
      <c r="C7" s="133">
        <v>125856</v>
      </c>
      <c r="D7" s="133">
        <v>128921</v>
      </c>
      <c r="E7" s="133">
        <v>111925</v>
      </c>
      <c r="F7" s="133">
        <v>118160</v>
      </c>
      <c r="G7" s="133">
        <v>13931</v>
      </c>
      <c r="H7" s="143">
        <v>10761</v>
      </c>
    </row>
    <row r="8" spans="1:11" ht="20.100000000000001" customHeight="1">
      <c r="A8" s="14"/>
      <c r="B8" s="144" t="s">
        <v>49</v>
      </c>
      <c r="C8" s="133">
        <v>327295</v>
      </c>
      <c r="D8" s="133">
        <v>342727</v>
      </c>
      <c r="E8" s="133">
        <v>286242</v>
      </c>
      <c r="F8" s="133">
        <v>274717</v>
      </c>
      <c r="G8" s="133">
        <v>41053</v>
      </c>
      <c r="H8" s="143">
        <v>68010</v>
      </c>
    </row>
    <row r="9" spans="1:11" ht="20.100000000000001" customHeight="1">
      <c r="A9" s="14"/>
      <c r="B9" s="144" t="s">
        <v>106</v>
      </c>
      <c r="C9" s="133">
        <v>8534869</v>
      </c>
      <c r="D9" s="133">
        <v>10657348</v>
      </c>
      <c r="E9" s="133">
        <v>8457261</v>
      </c>
      <c r="F9" s="133">
        <v>10596002</v>
      </c>
      <c r="G9" s="133">
        <v>77608</v>
      </c>
      <c r="H9" s="143">
        <v>61346</v>
      </c>
    </row>
    <row r="10" spans="1:11" ht="20.100000000000001" customHeight="1">
      <c r="A10" s="14"/>
      <c r="B10" s="144" t="s">
        <v>58</v>
      </c>
      <c r="C10" s="133">
        <v>33727</v>
      </c>
      <c r="D10" s="133">
        <v>31237</v>
      </c>
      <c r="E10" s="133">
        <v>21369</v>
      </c>
      <c r="F10" s="133">
        <v>20710</v>
      </c>
      <c r="G10" s="133">
        <v>12358</v>
      </c>
      <c r="H10" s="143">
        <v>10527</v>
      </c>
    </row>
    <row r="11" spans="1:11" s="31" customFormat="1" ht="20.100000000000001" customHeight="1">
      <c r="A11" s="30"/>
      <c r="B11" s="50" t="s">
        <v>59</v>
      </c>
      <c r="C11" s="133">
        <v>1361233</v>
      </c>
      <c r="D11" s="133">
        <v>1657134</v>
      </c>
      <c r="E11" s="133">
        <v>1016556</v>
      </c>
      <c r="F11" s="133">
        <v>1479137</v>
      </c>
      <c r="G11" s="133">
        <v>344677</v>
      </c>
      <c r="H11" s="143">
        <v>177997</v>
      </c>
    </row>
    <row r="12" spans="1:11" ht="19.5" customHeight="1">
      <c r="A12" s="14"/>
      <c r="B12" s="144" t="s">
        <v>50</v>
      </c>
      <c r="C12" s="102" t="s">
        <v>75</v>
      </c>
      <c r="D12" s="102" t="s">
        <v>75</v>
      </c>
      <c r="E12" s="102" t="s">
        <v>75</v>
      </c>
      <c r="F12" s="102" t="s">
        <v>75</v>
      </c>
      <c r="G12" s="102" t="s">
        <v>75</v>
      </c>
      <c r="H12" s="103" t="s">
        <v>75</v>
      </c>
    </row>
    <row r="13" spans="1:11" ht="20.100000000000001" customHeight="1">
      <c r="A13" s="14"/>
      <c r="B13" s="144" t="s">
        <v>60</v>
      </c>
      <c r="C13" s="133">
        <v>615322</v>
      </c>
      <c r="D13" s="133">
        <v>543001</v>
      </c>
      <c r="E13" s="133">
        <v>388568</v>
      </c>
      <c r="F13" s="133">
        <v>452200</v>
      </c>
      <c r="G13" s="133">
        <v>226754</v>
      </c>
      <c r="H13" s="143">
        <v>90801</v>
      </c>
    </row>
    <row r="14" spans="1:11" ht="25.5" customHeight="1">
      <c r="A14" s="14"/>
      <c r="B14" s="144" t="s">
        <v>104</v>
      </c>
      <c r="C14" s="133">
        <v>665089</v>
      </c>
      <c r="D14" s="133">
        <v>1054170</v>
      </c>
      <c r="E14" s="133">
        <v>577263</v>
      </c>
      <c r="F14" s="133">
        <v>974183</v>
      </c>
      <c r="G14" s="133">
        <v>87826</v>
      </c>
      <c r="H14" s="143">
        <v>79987</v>
      </c>
    </row>
    <row r="15" spans="1:11" ht="20.100000000000001" customHeight="1">
      <c r="A15" s="14"/>
      <c r="B15" s="144" t="s">
        <v>61</v>
      </c>
      <c r="C15" s="102" t="s">
        <v>75</v>
      </c>
      <c r="D15" s="102" t="s">
        <v>75</v>
      </c>
      <c r="E15" s="102" t="s">
        <v>75</v>
      </c>
      <c r="F15" s="102" t="s">
        <v>75</v>
      </c>
      <c r="G15" s="102" t="s">
        <v>75</v>
      </c>
      <c r="H15" s="103" t="s">
        <v>75</v>
      </c>
    </row>
    <row r="16" spans="1:11" ht="20.100000000000001" customHeight="1">
      <c r="A16" s="14"/>
      <c r="B16" s="50" t="s">
        <v>62</v>
      </c>
      <c r="C16" s="102" t="s">
        <v>75</v>
      </c>
      <c r="D16" s="102" t="s">
        <v>75</v>
      </c>
      <c r="E16" s="102" t="s">
        <v>75</v>
      </c>
      <c r="F16" s="102" t="s">
        <v>75</v>
      </c>
      <c r="G16" s="102" t="s">
        <v>75</v>
      </c>
      <c r="H16" s="103" t="s">
        <v>75</v>
      </c>
    </row>
    <row r="17" spans="1:8" ht="20.100000000000001" customHeight="1">
      <c r="A17" s="14"/>
      <c r="B17" s="50" t="s">
        <v>55</v>
      </c>
      <c r="C17" s="102" t="s">
        <v>75</v>
      </c>
      <c r="D17" s="102" t="s">
        <v>75</v>
      </c>
      <c r="E17" s="102" t="s">
        <v>75</v>
      </c>
      <c r="F17" s="102" t="s">
        <v>75</v>
      </c>
      <c r="G17" s="102" t="s">
        <v>75</v>
      </c>
      <c r="H17" s="103" t="s">
        <v>75</v>
      </c>
    </row>
    <row r="18" spans="1:8" ht="20.100000000000001" customHeight="1">
      <c r="A18" s="14"/>
      <c r="B18" s="78" t="s">
        <v>63</v>
      </c>
      <c r="C18" s="133">
        <v>10447899</v>
      </c>
      <c r="D18" s="133">
        <v>12884556</v>
      </c>
      <c r="E18" s="133">
        <v>9956111</v>
      </c>
      <c r="F18" s="133">
        <v>12554145</v>
      </c>
      <c r="G18" s="133">
        <v>491788</v>
      </c>
      <c r="H18" s="143">
        <v>330411</v>
      </c>
    </row>
    <row r="19" spans="1:8" s="31" customFormat="1" ht="20.100000000000001" customHeight="1">
      <c r="A19" s="30"/>
      <c r="B19" s="50" t="s">
        <v>100</v>
      </c>
      <c r="C19" s="133">
        <v>5108825</v>
      </c>
      <c r="D19" s="133">
        <v>5917553</v>
      </c>
      <c r="E19" s="133">
        <v>5048975</v>
      </c>
      <c r="F19" s="133">
        <v>5865907</v>
      </c>
      <c r="G19" s="133">
        <v>59850</v>
      </c>
      <c r="H19" s="143">
        <v>51646</v>
      </c>
    </row>
    <row r="20" spans="1:8" ht="20.100000000000001" customHeight="1">
      <c r="A20" s="14"/>
      <c r="B20" s="144" t="s">
        <v>51</v>
      </c>
      <c r="C20" s="133">
        <v>413518</v>
      </c>
      <c r="D20" s="133">
        <v>424471</v>
      </c>
      <c r="E20" s="133">
        <v>355989</v>
      </c>
      <c r="F20" s="133">
        <v>361483</v>
      </c>
      <c r="G20" s="133">
        <v>57529</v>
      </c>
      <c r="H20" s="143">
        <v>62988</v>
      </c>
    </row>
    <row r="21" spans="1:8" ht="20.100000000000001" customHeight="1">
      <c r="A21" s="14"/>
      <c r="B21" s="144" t="s">
        <v>52</v>
      </c>
      <c r="C21" s="133">
        <v>932388</v>
      </c>
      <c r="D21" s="133">
        <v>1006435</v>
      </c>
      <c r="E21" s="133">
        <v>781643</v>
      </c>
      <c r="F21" s="133">
        <v>853057</v>
      </c>
      <c r="G21" s="133">
        <v>150745</v>
      </c>
      <c r="H21" s="143">
        <v>153378</v>
      </c>
    </row>
    <row r="22" spans="1:8" s="39" customFormat="1" ht="21" customHeight="1">
      <c r="A22" s="40"/>
      <c r="B22" s="144" t="s">
        <v>64</v>
      </c>
      <c r="C22" s="102" t="s">
        <v>75</v>
      </c>
      <c r="D22" s="102" t="s">
        <v>75</v>
      </c>
      <c r="E22" s="102" t="s">
        <v>75</v>
      </c>
      <c r="F22" s="102" t="s">
        <v>75</v>
      </c>
      <c r="G22" s="102" t="s">
        <v>75</v>
      </c>
      <c r="H22" s="103" t="s">
        <v>75</v>
      </c>
    </row>
    <row r="23" spans="1:8" ht="20.100000000000001" customHeight="1">
      <c r="A23" s="14"/>
      <c r="B23" s="144" t="s">
        <v>53</v>
      </c>
      <c r="C23" s="102" t="s">
        <v>75</v>
      </c>
      <c r="D23" s="102" t="s">
        <v>75</v>
      </c>
      <c r="E23" s="102" t="s">
        <v>75</v>
      </c>
      <c r="F23" s="102" t="s">
        <v>75</v>
      </c>
      <c r="G23" s="102" t="s">
        <v>75</v>
      </c>
      <c r="H23" s="103" t="s">
        <v>75</v>
      </c>
    </row>
    <row r="24" spans="1:8" s="149" customFormat="1" ht="20.100000000000001" customHeight="1">
      <c r="A24" s="147"/>
      <c r="B24" s="148" t="s">
        <v>97</v>
      </c>
      <c r="C24" s="133">
        <v>2249084</v>
      </c>
      <c r="D24" s="133">
        <v>2876442</v>
      </c>
      <c r="E24" s="133">
        <v>2366398</v>
      </c>
      <c r="F24" s="133">
        <v>3027069</v>
      </c>
      <c r="G24" s="133">
        <v>-117314</v>
      </c>
      <c r="H24" s="143">
        <v>-150627</v>
      </c>
    </row>
    <row r="25" spans="1:8" ht="20.100000000000001" customHeight="1">
      <c r="A25" s="14"/>
      <c r="B25" s="144" t="s">
        <v>65</v>
      </c>
      <c r="C25" s="133">
        <v>1130649</v>
      </c>
      <c r="D25" s="133">
        <v>1386906</v>
      </c>
      <c r="E25" s="133">
        <v>1170190</v>
      </c>
      <c r="F25" s="133">
        <v>1409450</v>
      </c>
      <c r="G25" s="133">
        <v>-39541</v>
      </c>
      <c r="H25" s="143">
        <v>-22544</v>
      </c>
    </row>
    <row r="26" spans="1:8" ht="23.4" customHeight="1">
      <c r="A26" s="14"/>
      <c r="B26" s="145" t="s">
        <v>66</v>
      </c>
      <c r="C26" s="133">
        <v>-5549</v>
      </c>
      <c r="D26" s="133">
        <v>-7260</v>
      </c>
      <c r="E26" s="133">
        <v>-5549</v>
      </c>
      <c r="F26" s="133">
        <v>-7260</v>
      </c>
      <c r="G26" s="133" t="s">
        <v>137</v>
      </c>
      <c r="H26" s="143" t="s">
        <v>137</v>
      </c>
    </row>
    <row r="27" spans="1:8" ht="20.100000000000001" customHeight="1">
      <c r="A27" s="14"/>
      <c r="B27" s="50" t="s">
        <v>67</v>
      </c>
      <c r="C27" s="133">
        <v>5339074</v>
      </c>
      <c r="D27" s="133">
        <v>6967003</v>
      </c>
      <c r="E27" s="133">
        <v>4907136</v>
      </c>
      <c r="F27" s="133">
        <v>6688238</v>
      </c>
      <c r="G27" s="133">
        <v>431938</v>
      </c>
      <c r="H27" s="143">
        <v>278765</v>
      </c>
    </row>
    <row r="28" spans="1:8" ht="20.100000000000001" customHeight="1">
      <c r="A28" s="14"/>
      <c r="B28" s="144" t="s">
        <v>68</v>
      </c>
      <c r="C28" s="133">
        <v>414796</v>
      </c>
      <c r="D28" s="133">
        <v>485861</v>
      </c>
      <c r="E28" s="133">
        <v>398082</v>
      </c>
      <c r="F28" s="133">
        <v>472716</v>
      </c>
      <c r="G28" s="133">
        <v>16714</v>
      </c>
      <c r="H28" s="143">
        <v>13145</v>
      </c>
    </row>
    <row r="29" spans="1:8" ht="20.100000000000001" customHeight="1">
      <c r="A29" s="14"/>
      <c r="B29" s="144" t="s">
        <v>71</v>
      </c>
      <c r="C29" s="133">
        <v>3166744</v>
      </c>
      <c r="D29" s="133">
        <v>4822590</v>
      </c>
      <c r="E29" s="133">
        <v>3078969</v>
      </c>
      <c r="F29" s="133">
        <v>4757293</v>
      </c>
      <c r="G29" s="133">
        <v>87775</v>
      </c>
      <c r="H29" s="143">
        <v>65297</v>
      </c>
    </row>
    <row r="30" spans="1:8" ht="20.100000000000001" customHeight="1">
      <c r="A30" s="14"/>
      <c r="B30" s="144" t="s">
        <v>69</v>
      </c>
      <c r="C30" s="133">
        <v>1161845</v>
      </c>
      <c r="D30" s="133">
        <v>1154416</v>
      </c>
      <c r="E30" s="133">
        <v>1048068</v>
      </c>
      <c r="F30" s="133">
        <v>1053815</v>
      </c>
      <c r="G30" s="133">
        <v>113777</v>
      </c>
      <c r="H30" s="143">
        <v>100601</v>
      </c>
    </row>
    <row r="31" spans="1:8" ht="20.100000000000001" customHeight="1">
      <c r="A31" s="14"/>
      <c r="B31" s="144" t="s">
        <v>70</v>
      </c>
      <c r="C31" s="133">
        <v>595689</v>
      </c>
      <c r="D31" s="133">
        <v>504136</v>
      </c>
      <c r="E31" s="133">
        <v>382017</v>
      </c>
      <c r="F31" s="133">
        <v>404414</v>
      </c>
      <c r="G31" s="133">
        <v>213672</v>
      </c>
      <c r="H31" s="143">
        <v>99722</v>
      </c>
    </row>
    <row r="32" spans="1:8" ht="16.95" customHeight="1">
      <c r="A32" s="14"/>
      <c r="B32" s="140" t="s">
        <v>54</v>
      </c>
      <c r="C32" s="90">
        <v>10447899</v>
      </c>
      <c r="D32" s="90">
        <v>12884556</v>
      </c>
      <c r="E32" s="90">
        <v>9956111</v>
      </c>
      <c r="F32" s="90">
        <v>12554145</v>
      </c>
      <c r="G32" s="90">
        <v>491788</v>
      </c>
      <c r="H32" s="137">
        <v>330411</v>
      </c>
    </row>
    <row r="33" spans="1:8" ht="14.1" customHeight="1">
      <c r="A33" s="14"/>
      <c r="B33" s="3"/>
      <c r="C33" s="16"/>
      <c r="D33" s="16"/>
      <c r="E33" s="16"/>
      <c r="F33" s="16"/>
      <c r="G33" s="16"/>
      <c r="H33" s="16"/>
    </row>
    <row r="34" spans="1:8" s="34" customFormat="1" ht="15.9" customHeight="1">
      <c r="B34" s="214" t="s">
        <v>98</v>
      </c>
      <c r="C34" s="214"/>
      <c r="D34" s="214"/>
      <c r="E34" s="214"/>
      <c r="F34" s="214"/>
      <c r="G34" s="214"/>
      <c r="H34" s="214"/>
    </row>
    <row r="35" spans="1:8" s="155" customFormat="1" ht="32.1" customHeight="1">
      <c r="B35" s="206" t="s">
        <v>132</v>
      </c>
      <c r="C35" s="206"/>
      <c r="D35" s="206"/>
      <c r="E35" s="206"/>
      <c r="F35" s="206"/>
      <c r="G35" s="206"/>
      <c r="H35" s="206"/>
    </row>
    <row r="36" spans="1:8" ht="10.8">
      <c r="B36" s="158" t="s">
        <v>138</v>
      </c>
    </row>
    <row r="37" spans="1:8">
      <c r="B37" s="14"/>
      <c r="D37" s="15"/>
    </row>
    <row r="38" spans="1:8">
      <c r="D38" s="15"/>
    </row>
    <row r="39" spans="1:8">
      <c r="D39" s="15"/>
    </row>
    <row r="40" spans="1:8">
      <c r="C40" s="15"/>
      <c r="D40" s="15"/>
      <c r="E40" s="15"/>
    </row>
    <row r="41" spans="1:8">
      <c r="C41" s="15"/>
      <c r="D41" s="15"/>
      <c r="E41" s="15"/>
    </row>
    <row r="42" spans="1:8">
      <c r="D42" s="15"/>
    </row>
    <row r="43" spans="1:8">
      <c r="D43" s="15"/>
    </row>
    <row r="44" spans="1:8">
      <c r="D44" s="15"/>
    </row>
    <row r="45" spans="1:8">
      <c r="D45" s="15"/>
    </row>
    <row r="46" spans="1:8">
      <c r="D46" s="15"/>
    </row>
  </sheetData>
  <mergeCells count="8">
    <mergeCell ref="B1:H1"/>
    <mergeCell ref="B35:H35"/>
    <mergeCell ref="B2:B4"/>
    <mergeCell ref="C2:D2"/>
    <mergeCell ref="E2:F2"/>
    <mergeCell ref="G2:H2"/>
    <mergeCell ref="C4:H4"/>
    <mergeCell ref="B34:H34"/>
  </mergeCells>
  <pageMargins left="0.7" right="0.7" top="0.75" bottom="0.75" header="0.3" footer="0.3"/>
  <pageSetup paperSize="9" scale="8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9"/>
  <sheetViews>
    <sheetView tabSelected="1" topLeftCell="B1" workbookViewId="0">
      <selection activeCell="K12" sqref="K12"/>
    </sheetView>
  </sheetViews>
  <sheetFormatPr defaultColWidth="9" defaultRowHeight="10.199999999999999"/>
  <cols>
    <col min="1" max="1" width="1.19921875" style="13" hidden="1" customWidth="1"/>
    <col min="2" max="2" width="21.8984375" style="13" customWidth="1"/>
    <col min="3" max="3" width="8.69921875" style="13" customWidth="1"/>
    <col min="4" max="4" width="8.8984375" style="13" customWidth="1"/>
    <col min="5" max="5" width="10.5" style="13" customWidth="1"/>
    <col min="6" max="6" width="9.69921875" style="13" customWidth="1"/>
    <col min="7" max="7" width="9.3984375" style="13" customWidth="1"/>
    <col min="8" max="8" width="10" style="13" customWidth="1"/>
    <col min="9" max="16384" width="9" style="13"/>
  </cols>
  <sheetData>
    <row r="1" spans="1:9" s="153" customFormat="1" ht="24.9" customHeight="1">
      <c r="A1" s="79" t="s">
        <v>1</v>
      </c>
      <c r="B1" s="213" t="s">
        <v>148</v>
      </c>
      <c r="C1" s="213"/>
      <c r="D1" s="213"/>
      <c r="E1" s="213"/>
      <c r="F1" s="213"/>
      <c r="G1" s="213"/>
      <c r="H1" s="213"/>
    </row>
    <row r="2" spans="1:9" ht="45" customHeight="1">
      <c r="A2" s="14"/>
      <c r="B2" s="207" t="s">
        <v>23</v>
      </c>
      <c r="C2" s="208" t="s">
        <v>146</v>
      </c>
      <c r="D2" s="208"/>
      <c r="E2" s="209" t="s">
        <v>135</v>
      </c>
      <c r="F2" s="209"/>
      <c r="G2" s="209" t="s">
        <v>155</v>
      </c>
      <c r="H2" s="210"/>
      <c r="I2" s="39"/>
    </row>
    <row r="3" spans="1:9" s="29" customFormat="1" ht="20.25" customHeight="1">
      <c r="A3" s="32"/>
      <c r="B3" s="207"/>
      <c r="C3" s="156" t="s">
        <v>131</v>
      </c>
      <c r="D3" s="156">
        <v>2023</v>
      </c>
      <c r="E3" s="156" t="s">
        <v>131</v>
      </c>
      <c r="F3" s="156">
        <v>2023</v>
      </c>
      <c r="G3" s="156" t="s">
        <v>131</v>
      </c>
      <c r="H3" s="157">
        <v>2023</v>
      </c>
    </row>
    <row r="4" spans="1:9" ht="16.95" customHeight="1">
      <c r="A4" s="14"/>
      <c r="B4" s="207"/>
      <c r="C4" s="186" t="s">
        <v>136</v>
      </c>
      <c r="D4" s="211"/>
      <c r="E4" s="211"/>
      <c r="F4" s="211"/>
      <c r="G4" s="211"/>
      <c r="H4" s="212"/>
    </row>
    <row r="5" spans="1:9" s="31" customFormat="1" ht="20.100000000000001" customHeight="1">
      <c r="A5" s="30"/>
      <c r="B5" s="101" t="s">
        <v>39</v>
      </c>
      <c r="C5" s="133">
        <v>2983097</v>
      </c>
      <c r="D5" s="133">
        <v>3737099</v>
      </c>
      <c r="E5" s="133">
        <v>2796579</v>
      </c>
      <c r="F5" s="133">
        <v>3554640</v>
      </c>
      <c r="G5" s="133">
        <v>186518</v>
      </c>
      <c r="H5" s="143">
        <v>182459</v>
      </c>
      <c r="I5" s="39"/>
    </row>
    <row r="6" spans="1:9" ht="20.100000000000001" customHeight="1">
      <c r="A6" s="14"/>
      <c r="B6" s="21" t="s">
        <v>40</v>
      </c>
      <c r="C6" s="133">
        <v>1294059</v>
      </c>
      <c r="D6" s="133">
        <v>1475879</v>
      </c>
      <c r="E6" s="133">
        <v>1147968</v>
      </c>
      <c r="F6" s="133">
        <v>1320421</v>
      </c>
      <c r="G6" s="133">
        <v>146091</v>
      </c>
      <c r="H6" s="143">
        <v>155458</v>
      </c>
    </row>
    <row r="7" spans="1:9" ht="20.100000000000001" customHeight="1">
      <c r="A7" s="14"/>
      <c r="B7" s="21" t="s">
        <v>41</v>
      </c>
      <c r="C7" s="133">
        <v>261218</v>
      </c>
      <c r="D7" s="133">
        <v>200979</v>
      </c>
      <c r="E7" s="133">
        <v>249750</v>
      </c>
      <c r="F7" s="133">
        <v>185236</v>
      </c>
      <c r="G7" s="133">
        <v>11468</v>
      </c>
      <c r="H7" s="143">
        <v>15743</v>
      </c>
    </row>
    <row r="8" spans="1:9" ht="20.100000000000001" customHeight="1">
      <c r="A8" s="14"/>
      <c r="B8" s="21" t="s">
        <v>42</v>
      </c>
      <c r="C8" s="133">
        <v>1427820</v>
      </c>
      <c r="D8" s="133">
        <v>2060241</v>
      </c>
      <c r="E8" s="133">
        <v>1398861</v>
      </c>
      <c r="F8" s="133">
        <v>2048983</v>
      </c>
      <c r="G8" s="133">
        <v>28959</v>
      </c>
      <c r="H8" s="143">
        <v>11258</v>
      </c>
    </row>
    <row r="9" spans="1:9" s="31" customFormat="1" ht="20.100000000000001" customHeight="1">
      <c r="A9" s="30"/>
      <c r="B9" s="101" t="s">
        <v>43</v>
      </c>
      <c r="C9" s="133">
        <v>1783522</v>
      </c>
      <c r="D9" s="133">
        <v>2252074</v>
      </c>
      <c r="E9" s="133">
        <v>1551700</v>
      </c>
      <c r="F9" s="133">
        <v>2048882</v>
      </c>
      <c r="G9" s="133">
        <v>231822</v>
      </c>
      <c r="H9" s="143">
        <v>203192</v>
      </c>
    </row>
    <row r="10" spans="1:9" s="29" customFormat="1" ht="20.100000000000001" customHeight="1">
      <c r="A10" s="32"/>
      <c r="B10" s="21" t="s">
        <v>44</v>
      </c>
      <c r="C10" s="133">
        <v>1429465</v>
      </c>
      <c r="D10" s="133">
        <v>1664979</v>
      </c>
      <c r="E10" s="133">
        <v>1265230</v>
      </c>
      <c r="F10" s="133">
        <v>1493448</v>
      </c>
      <c r="G10" s="133">
        <v>164235</v>
      </c>
      <c r="H10" s="143">
        <v>171531</v>
      </c>
    </row>
    <row r="11" spans="1:9" ht="20.100000000000001" customHeight="1">
      <c r="A11" s="14"/>
      <c r="B11" s="21" t="s">
        <v>45</v>
      </c>
      <c r="C11" s="133">
        <v>60397</v>
      </c>
      <c r="D11" s="133">
        <v>54471</v>
      </c>
      <c r="E11" s="133">
        <v>46634</v>
      </c>
      <c r="F11" s="133">
        <v>48305</v>
      </c>
      <c r="G11" s="133">
        <v>13763</v>
      </c>
      <c r="H11" s="143">
        <v>6166</v>
      </c>
    </row>
    <row r="12" spans="1:9" ht="20.100000000000001" customHeight="1">
      <c r="A12" s="14"/>
      <c r="B12" s="21" t="s">
        <v>46</v>
      </c>
      <c r="C12" s="133">
        <v>293660</v>
      </c>
      <c r="D12" s="133">
        <v>532624</v>
      </c>
      <c r="E12" s="133">
        <v>239836</v>
      </c>
      <c r="F12" s="133">
        <v>507129</v>
      </c>
      <c r="G12" s="133">
        <v>53824</v>
      </c>
      <c r="H12" s="143">
        <v>25495</v>
      </c>
    </row>
    <row r="13" spans="1:9" s="31" customFormat="1" ht="20.100000000000001" customHeight="1">
      <c r="A13" s="30"/>
      <c r="B13" s="78" t="s">
        <v>48</v>
      </c>
      <c r="C13" s="133">
        <v>1199575</v>
      </c>
      <c r="D13" s="133">
        <v>1485025</v>
      </c>
      <c r="E13" s="133">
        <v>1244879</v>
      </c>
      <c r="F13" s="133">
        <v>1505758</v>
      </c>
      <c r="G13" s="133">
        <v>-45304</v>
      </c>
      <c r="H13" s="143">
        <v>-20733</v>
      </c>
    </row>
    <row r="14" spans="1:9" s="31" customFormat="1" ht="20.100000000000001" customHeight="1">
      <c r="A14" s="30"/>
      <c r="B14" s="140" t="s">
        <v>47</v>
      </c>
      <c r="C14" s="90">
        <v>1130648</v>
      </c>
      <c r="D14" s="90">
        <v>1386906</v>
      </c>
      <c r="E14" s="90">
        <v>1170190</v>
      </c>
      <c r="F14" s="90">
        <v>1409450</v>
      </c>
      <c r="G14" s="90">
        <v>-39542</v>
      </c>
      <c r="H14" s="137">
        <v>-22544</v>
      </c>
    </row>
    <row r="15" spans="1:9" ht="14.1" customHeight="1"/>
    <row r="16" spans="1:9" s="52" customFormat="1" ht="15.9" customHeight="1">
      <c r="B16" s="214" t="s">
        <v>98</v>
      </c>
      <c r="C16" s="214"/>
      <c r="D16" s="214"/>
      <c r="E16" s="214"/>
      <c r="F16" s="214"/>
      <c r="G16" s="214"/>
      <c r="H16" s="214"/>
    </row>
    <row r="17" spans="2:8" s="29" customFormat="1" ht="32.1" customHeight="1">
      <c r="B17" s="215" t="s">
        <v>133</v>
      </c>
      <c r="C17" s="215"/>
      <c r="D17" s="215"/>
      <c r="E17" s="215"/>
      <c r="F17" s="215"/>
      <c r="G17" s="215"/>
      <c r="H17" s="215"/>
    </row>
    <row r="18" spans="2:8" s="159" customFormat="1" ht="11.4">
      <c r="B18" s="160" t="s">
        <v>139</v>
      </c>
    </row>
    <row r="19" spans="2:8" hidden="1"/>
  </sheetData>
  <mergeCells count="8">
    <mergeCell ref="B1:H1"/>
    <mergeCell ref="B16:H16"/>
    <mergeCell ref="B17:H17"/>
    <mergeCell ref="C2:D2"/>
    <mergeCell ref="E2:F2"/>
    <mergeCell ref="G2:H2"/>
    <mergeCell ref="B2:B4"/>
    <mergeCell ref="C4:H4"/>
  </mergeCell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9"/>
  <sheetViews>
    <sheetView workbookViewId="0">
      <selection activeCell="A39" sqref="A39"/>
    </sheetView>
  </sheetViews>
  <sheetFormatPr defaultRowHeight="13.8"/>
  <cols>
    <col min="1" max="1" width="99.5" style="5" customWidth="1"/>
    <col min="2" max="2" width="21.5" style="8" customWidth="1"/>
    <col min="3" max="3" width="18.19921875" style="11" bestFit="1" customWidth="1"/>
  </cols>
  <sheetData>
    <row r="1" spans="1:4">
      <c r="A1" s="4" t="s">
        <v>10</v>
      </c>
      <c r="B1" s="9" t="s">
        <v>2</v>
      </c>
      <c r="C1" s="10" t="s">
        <v>18</v>
      </c>
      <c r="D1" s="1"/>
    </row>
    <row r="2" spans="1:4">
      <c r="A2" s="6" t="s">
        <v>13</v>
      </c>
      <c r="B2" s="8">
        <f>8657099+964497</f>
        <v>9621596</v>
      </c>
      <c r="C2" s="8">
        <f>13903906+11974759+8848734+5491023</f>
        <v>40218422</v>
      </c>
    </row>
    <row r="3" spans="1:4">
      <c r="A3" s="6" t="s">
        <v>4</v>
      </c>
      <c r="C3" s="8">
        <f>3314494+3259776+2111324+143291</f>
        <v>8828885</v>
      </c>
    </row>
    <row r="4" spans="1:4">
      <c r="A4" s="12" t="s">
        <v>17</v>
      </c>
      <c r="B4" s="8">
        <f>4267001+4390098</f>
        <v>8657099</v>
      </c>
      <c r="C4" s="8">
        <f>13903906+11974759</f>
        <v>25878665</v>
      </c>
    </row>
    <row r="5" spans="1:4">
      <c r="A5" s="12" t="s">
        <v>16</v>
      </c>
      <c r="B5" s="8">
        <f>906787+57710</f>
        <v>964497</v>
      </c>
      <c r="C5" s="8">
        <f>8848734+5491023</f>
        <v>14339757</v>
      </c>
    </row>
    <row r="6" spans="1:4">
      <c r="A6" s="12" t="s">
        <v>14</v>
      </c>
      <c r="C6" s="8"/>
    </row>
    <row r="7" spans="1:4">
      <c r="A7" s="12" t="s">
        <v>15</v>
      </c>
      <c r="C7" s="8"/>
    </row>
    <row r="8" spans="1:4">
      <c r="A8" s="7" t="s">
        <v>7</v>
      </c>
      <c r="C8" s="8">
        <f>3314494+3259776</f>
        <v>6574270</v>
      </c>
    </row>
    <row r="9" spans="1:4">
      <c r="A9" s="7" t="s">
        <v>8</v>
      </c>
      <c r="C9" s="8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7"/>
  <sheetViews>
    <sheetView workbookViewId="0">
      <selection activeCell="B17" sqref="B17"/>
    </sheetView>
  </sheetViews>
  <sheetFormatPr defaultRowHeight="13.8"/>
  <cols>
    <col min="1" max="1" width="99.5" style="5" customWidth="1"/>
    <col min="2" max="2" width="21.5" style="8" customWidth="1"/>
    <col min="3" max="3" width="11.59765625" style="11" bestFit="1" customWidth="1"/>
    <col min="4" max="4" width="14.69921875" bestFit="1" customWidth="1"/>
    <col min="5" max="5" width="11.8984375" bestFit="1" customWidth="1"/>
  </cols>
  <sheetData>
    <row r="1" spans="1:5">
      <c r="A1" s="4" t="s">
        <v>10</v>
      </c>
      <c r="B1" s="9" t="s">
        <v>2</v>
      </c>
      <c r="C1" s="10" t="s">
        <v>9</v>
      </c>
      <c r="D1" s="9" t="s">
        <v>11</v>
      </c>
      <c r="E1" s="10" t="s">
        <v>12</v>
      </c>
    </row>
    <row r="2" spans="1:5">
      <c r="A2" s="6" t="s">
        <v>3</v>
      </c>
      <c r="B2" s="8">
        <f>8657099+964497</f>
        <v>9621596</v>
      </c>
      <c r="C2" s="8">
        <f>13903906+11974759+8848734+5491023</f>
        <v>40218422</v>
      </c>
    </row>
    <row r="3" spans="1:5">
      <c r="A3" s="6" t="s">
        <v>4</v>
      </c>
      <c r="C3" s="8">
        <f>3314494+3259776+2111324+143291</f>
        <v>8828885</v>
      </c>
    </row>
    <row r="4" spans="1:5">
      <c r="A4" s="12" t="s">
        <v>5</v>
      </c>
      <c r="B4" s="8">
        <f>4267001+4390098</f>
        <v>8657099</v>
      </c>
      <c r="C4" s="8">
        <f>13903906+11974759</f>
        <v>25878665</v>
      </c>
      <c r="D4" s="2">
        <f>B4/B2</f>
        <v>0.89975706733061744</v>
      </c>
      <c r="E4" s="2">
        <f>C4/C2</f>
        <v>0.64345301762460994</v>
      </c>
    </row>
    <row r="5" spans="1:5">
      <c r="A5" s="12" t="s">
        <v>6</v>
      </c>
      <c r="B5" s="8">
        <f>906787+57710</f>
        <v>964497</v>
      </c>
      <c r="C5" s="8">
        <f>8848734+5491023</f>
        <v>14339757</v>
      </c>
      <c r="D5" s="2">
        <f>B5/B2</f>
        <v>0.1002429326693825</v>
      </c>
      <c r="E5" s="2">
        <f>C5/C2</f>
        <v>0.35654698237539006</v>
      </c>
    </row>
    <row r="6" spans="1:5" hidden="1">
      <c r="A6" s="7" t="s">
        <v>7</v>
      </c>
      <c r="C6" s="8">
        <f>3314494+3259776</f>
        <v>6574270</v>
      </c>
    </row>
    <row r="7" spans="1:5" hidden="1">
      <c r="A7" s="7" t="s">
        <v>8</v>
      </c>
      <c r="C7" s="8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1"/>
  <sheetViews>
    <sheetView topLeftCell="B1" workbookViewId="0"/>
  </sheetViews>
  <sheetFormatPr defaultColWidth="9" defaultRowHeight="14.4"/>
  <cols>
    <col min="1" max="1" width="1.3984375" style="28" hidden="1" customWidth="1"/>
    <col min="2" max="2" width="51" style="28" customWidth="1"/>
    <col min="3" max="3" width="21.8984375" style="28" customWidth="1"/>
    <col min="4" max="16384" width="9" style="28"/>
  </cols>
  <sheetData>
    <row r="1" spans="2:4" s="151" customFormat="1" ht="24.9" customHeight="1">
      <c r="B1" s="170" t="s">
        <v>153</v>
      </c>
      <c r="C1" s="170"/>
    </row>
    <row r="2" spans="2:4" ht="19.95" customHeight="1">
      <c r="B2" s="106" t="s">
        <v>23</v>
      </c>
      <c r="C2" s="77" t="s">
        <v>30</v>
      </c>
    </row>
    <row r="3" spans="2:4" ht="19.95" customHeight="1">
      <c r="B3" s="78" t="s">
        <v>37</v>
      </c>
      <c r="C3" s="164">
        <v>91</v>
      </c>
    </row>
    <row r="4" spans="2:4" s="108" customFormat="1" ht="19.95" customHeight="1">
      <c r="B4" s="21" t="s">
        <v>101</v>
      </c>
      <c r="C4" s="96">
        <v>59</v>
      </c>
    </row>
    <row r="5" spans="2:4" s="108" customFormat="1" ht="19.95" customHeight="1">
      <c r="B5" s="50" t="s">
        <v>31</v>
      </c>
      <c r="C5" s="96">
        <v>24</v>
      </c>
    </row>
    <row r="6" spans="2:4" s="108" customFormat="1" ht="19.95" customHeight="1">
      <c r="B6" s="50" t="s">
        <v>32</v>
      </c>
      <c r="C6" s="96">
        <v>8</v>
      </c>
    </row>
    <row r="7" spans="2:4" ht="19.95" customHeight="1">
      <c r="B7" s="95" t="s">
        <v>33</v>
      </c>
      <c r="C7" s="165">
        <v>26</v>
      </c>
    </row>
    <row r="8" spans="2:4" ht="19.95" customHeight="1">
      <c r="B8" s="50" t="s">
        <v>34</v>
      </c>
      <c r="C8" s="165">
        <v>8</v>
      </c>
    </row>
    <row r="9" spans="2:4" ht="19.95" customHeight="1">
      <c r="B9" s="50" t="s">
        <v>35</v>
      </c>
      <c r="C9" s="166">
        <v>11</v>
      </c>
    </row>
    <row r="10" spans="2:4" ht="19.95" customHeight="1">
      <c r="B10" s="50" t="s">
        <v>36</v>
      </c>
      <c r="C10" s="166">
        <v>7</v>
      </c>
    </row>
    <row r="11" spans="2:4" ht="19.95" customHeight="1">
      <c r="B11" s="107" t="s">
        <v>20</v>
      </c>
      <c r="C11" s="167">
        <v>83</v>
      </c>
      <c r="D11" s="37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topLeftCell="B1" workbookViewId="0"/>
  </sheetViews>
  <sheetFormatPr defaultColWidth="9" defaultRowHeight="13.8"/>
  <cols>
    <col min="1" max="1" width="1.3984375" style="17" hidden="1" customWidth="1"/>
    <col min="2" max="2" width="31.69921875" style="17" customWidth="1"/>
    <col min="3" max="4" width="11.3984375" style="17" customWidth="1"/>
    <col min="5" max="5" width="13.09765625" style="17" customWidth="1"/>
    <col min="6" max="6" width="13.19921875" style="17" customWidth="1"/>
    <col min="7" max="7" width="11.19921875" style="17" customWidth="1"/>
    <col min="8" max="16384" width="9" style="17"/>
  </cols>
  <sheetData>
    <row r="1" spans="2:7" ht="24.9" customHeight="1">
      <c r="B1" s="170" t="s">
        <v>151</v>
      </c>
      <c r="C1" s="170"/>
      <c r="D1" s="170"/>
      <c r="E1" s="170"/>
      <c r="F1" s="170"/>
      <c r="G1" s="170"/>
    </row>
    <row r="2" spans="2:7">
      <c r="B2" s="171" t="s">
        <v>23</v>
      </c>
      <c r="C2" s="174" t="s">
        <v>114</v>
      </c>
      <c r="D2" s="177" t="s">
        <v>115</v>
      </c>
      <c r="E2" s="177"/>
      <c r="F2" s="177"/>
      <c r="G2" s="178" t="s">
        <v>116</v>
      </c>
    </row>
    <row r="3" spans="2:7">
      <c r="B3" s="172"/>
      <c r="C3" s="175"/>
      <c r="D3" s="181" t="s">
        <v>24</v>
      </c>
      <c r="E3" s="182" t="s">
        <v>117</v>
      </c>
      <c r="F3" s="182" t="s">
        <v>118</v>
      </c>
      <c r="G3" s="179"/>
    </row>
    <row r="4" spans="2:7" ht="35.4" customHeight="1">
      <c r="B4" s="173"/>
      <c r="C4" s="176"/>
      <c r="D4" s="216"/>
      <c r="E4" s="217"/>
      <c r="F4" s="217"/>
      <c r="G4" s="180"/>
    </row>
    <row r="5" spans="2:7" ht="16.95" customHeight="1">
      <c r="B5" s="78" t="s">
        <v>22</v>
      </c>
      <c r="C5" s="218">
        <v>91</v>
      </c>
      <c r="D5" s="219">
        <v>1</v>
      </c>
      <c r="E5" s="218">
        <v>6</v>
      </c>
      <c r="F5" s="218">
        <v>84</v>
      </c>
      <c r="G5" s="220">
        <v>26</v>
      </c>
    </row>
    <row r="6" spans="2:7" ht="16.95" customHeight="1">
      <c r="B6" s="78" t="s">
        <v>119</v>
      </c>
      <c r="C6" s="219">
        <v>22</v>
      </c>
      <c r="D6" s="219" t="s">
        <v>134</v>
      </c>
      <c r="E6" s="219">
        <v>4</v>
      </c>
      <c r="F6" s="219">
        <v>18</v>
      </c>
      <c r="G6" s="221">
        <v>14</v>
      </c>
    </row>
    <row r="7" spans="2:7" ht="16.95" customHeight="1">
      <c r="B7" s="50" t="s">
        <v>120</v>
      </c>
      <c r="C7" s="219">
        <v>17</v>
      </c>
      <c r="D7" s="219" t="s">
        <v>134</v>
      </c>
      <c r="E7" s="219">
        <v>2</v>
      </c>
      <c r="F7" s="219">
        <v>15</v>
      </c>
      <c r="G7" s="221">
        <v>9</v>
      </c>
    </row>
    <row r="8" spans="2:7" ht="16.95" customHeight="1">
      <c r="B8" s="50" t="s">
        <v>121</v>
      </c>
      <c r="C8" s="219">
        <v>5</v>
      </c>
      <c r="D8" s="219" t="s">
        <v>134</v>
      </c>
      <c r="E8" s="219">
        <v>2</v>
      </c>
      <c r="F8" s="219">
        <v>3</v>
      </c>
      <c r="G8" s="221">
        <v>5</v>
      </c>
    </row>
    <row r="9" spans="2:7" ht="16.95" customHeight="1">
      <c r="B9" s="78" t="s">
        <v>122</v>
      </c>
      <c r="C9" s="219">
        <v>49</v>
      </c>
      <c r="D9" s="219">
        <v>1</v>
      </c>
      <c r="E9" s="219">
        <v>2</v>
      </c>
      <c r="F9" s="219">
        <v>46</v>
      </c>
      <c r="G9" s="221">
        <v>12</v>
      </c>
    </row>
    <row r="10" spans="2:7" ht="16.95" customHeight="1">
      <c r="B10" s="50" t="s">
        <v>120</v>
      </c>
      <c r="C10" s="219">
        <v>38</v>
      </c>
      <c r="D10" s="219" t="s">
        <v>134</v>
      </c>
      <c r="E10" s="219" t="s">
        <v>134</v>
      </c>
      <c r="F10" s="219">
        <v>38</v>
      </c>
      <c r="G10" s="221">
        <v>5</v>
      </c>
    </row>
    <row r="11" spans="2:7" ht="16.95" customHeight="1">
      <c r="B11" s="50" t="s">
        <v>121</v>
      </c>
      <c r="C11" s="219">
        <v>11</v>
      </c>
      <c r="D11" s="219">
        <v>1</v>
      </c>
      <c r="E11" s="219">
        <v>2</v>
      </c>
      <c r="F11" s="219">
        <v>8</v>
      </c>
      <c r="G11" s="221">
        <v>7</v>
      </c>
    </row>
    <row r="12" spans="2:7" ht="16.95" customHeight="1">
      <c r="B12" s="78" t="s">
        <v>123</v>
      </c>
      <c r="C12" s="219">
        <v>20</v>
      </c>
      <c r="D12" s="219" t="s">
        <v>134</v>
      </c>
      <c r="E12" s="219" t="s">
        <v>134</v>
      </c>
      <c r="F12" s="219">
        <v>20</v>
      </c>
      <c r="G12" s="221" t="s">
        <v>134</v>
      </c>
    </row>
    <row r="13" spans="2:7" ht="16.95" customHeight="1">
      <c r="B13" s="50" t="s">
        <v>120</v>
      </c>
      <c r="C13" s="219">
        <v>20</v>
      </c>
      <c r="D13" s="219" t="s">
        <v>134</v>
      </c>
      <c r="E13" s="219" t="s">
        <v>134</v>
      </c>
      <c r="F13" s="222">
        <v>20</v>
      </c>
      <c r="G13" s="221" t="s">
        <v>134</v>
      </c>
    </row>
    <row r="14" spans="2:7" ht="16.95" customHeight="1">
      <c r="B14" s="22" t="s">
        <v>121</v>
      </c>
      <c r="C14" s="223" t="s">
        <v>134</v>
      </c>
      <c r="D14" s="223" t="s">
        <v>134</v>
      </c>
      <c r="E14" s="223" t="s">
        <v>134</v>
      </c>
      <c r="F14" s="223" t="s">
        <v>134</v>
      </c>
      <c r="G14" s="224" t="s">
        <v>134</v>
      </c>
    </row>
  </sheetData>
  <mergeCells count="8">
    <mergeCell ref="B1:G1"/>
    <mergeCell ref="B2:B4"/>
    <mergeCell ref="C2:C4"/>
    <mergeCell ref="D2:F2"/>
    <mergeCell ref="G2:G4"/>
    <mergeCell ref="D3:D4"/>
    <mergeCell ref="E3:E4"/>
    <mergeCell ref="F3:F4"/>
  </mergeCells>
  <pageMargins left="0.59055118110236227" right="0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topLeftCell="B1" workbookViewId="0"/>
  </sheetViews>
  <sheetFormatPr defaultColWidth="9" defaultRowHeight="13.8"/>
  <cols>
    <col min="1" max="1" width="1.3984375" style="17" hidden="1" customWidth="1"/>
    <col min="2" max="2" width="31.59765625" style="17" customWidth="1"/>
    <col min="3" max="3" width="12.3984375" style="17" customWidth="1"/>
    <col min="4" max="4" width="12.69921875" style="17" customWidth="1"/>
    <col min="5" max="5" width="11.59765625" style="17" customWidth="1"/>
    <col min="6" max="6" width="11.8984375" style="17" customWidth="1"/>
    <col min="7" max="16384" width="9" style="17"/>
  </cols>
  <sheetData>
    <row r="1" spans="1:7" s="24" customFormat="1" ht="24.9" customHeight="1">
      <c r="A1" s="24" t="s">
        <v>0</v>
      </c>
      <c r="B1" s="183" t="s">
        <v>141</v>
      </c>
      <c r="C1" s="184"/>
      <c r="D1" s="184"/>
      <c r="E1" s="184"/>
      <c r="F1" s="184"/>
    </row>
    <row r="2" spans="1:7" s="23" customFormat="1" ht="19.95" customHeight="1">
      <c r="B2" s="44" t="s">
        <v>113</v>
      </c>
      <c r="C2" s="18"/>
      <c r="D2" s="25"/>
      <c r="E2" s="25"/>
      <c r="F2" s="25"/>
      <c r="G2" s="24"/>
    </row>
    <row r="3" spans="1:7" s="20" customFormat="1" ht="27" customHeight="1">
      <c r="A3" s="19"/>
      <c r="B3" s="185" t="s">
        <v>26</v>
      </c>
      <c r="C3" s="186" t="s">
        <v>22</v>
      </c>
      <c r="D3" s="186" t="s">
        <v>21</v>
      </c>
      <c r="E3" s="186"/>
      <c r="F3" s="187"/>
    </row>
    <row r="4" spans="1:7" s="20" customFormat="1" ht="52.5" customHeight="1">
      <c r="A4" s="19"/>
      <c r="B4" s="185"/>
      <c r="C4" s="188"/>
      <c r="D4" s="88" t="s">
        <v>28</v>
      </c>
      <c r="E4" s="88" t="s">
        <v>27</v>
      </c>
      <c r="F4" s="89" t="s">
        <v>29</v>
      </c>
      <c r="G4" s="42"/>
    </row>
    <row r="5" spans="1:7" s="20" customFormat="1" ht="26.1" customHeight="1">
      <c r="A5" s="19"/>
      <c r="B5" s="189" t="s">
        <v>19</v>
      </c>
      <c r="C5" s="189"/>
      <c r="D5" s="189"/>
      <c r="E5" s="189"/>
      <c r="F5" s="189"/>
      <c r="G5" s="43"/>
    </row>
    <row r="6" spans="1:7" s="20" customFormat="1" ht="35.25" customHeight="1">
      <c r="A6" s="19"/>
      <c r="B6" s="21" t="s">
        <v>99</v>
      </c>
      <c r="C6" s="82">
        <v>5955</v>
      </c>
      <c r="D6" s="82">
        <v>3459</v>
      </c>
      <c r="E6" s="82">
        <v>2238</v>
      </c>
      <c r="F6" s="162">
        <v>258</v>
      </c>
      <c r="G6" s="43"/>
    </row>
    <row r="7" spans="1:7" s="20" customFormat="1" ht="36" customHeight="1">
      <c r="A7" s="19"/>
      <c r="B7" s="21" t="s">
        <v>25</v>
      </c>
      <c r="C7" s="168">
        <v>549</v>
      </c>
      <c r="D7" s="82">
        <v>414</v>
      </c>
      <c r="E7" s="82">
        <v>84</v>
      </c>
      <c r="F7" s="83">
        <v>51</v>
      </c>
      <c r="G7" s="26"/>
    </row>
    <row r="8" spans="1:7" s="20" customFormat="1" ht="26.1" customHeight="1">
      <c r="A8" s="19"/>
      <c r="B8" s="22" t="s">
        <v>76</v>
      </c>
      <c r="C8" s="104">
        <v>248</v>
      </c>
      <c r="D8" s="104">
        <v>55</v>
      </c>
      <c r="E8" s="104">
        <v>167</v>
      </c>
      <c r="F8" s="105">
        <v>26</v>
      </c>
      <c r="G8" s="26"/>
    </row>
    <row r="9" spans="1:7" s="20" customFormat="1" ht="24.75" customHeight="1">
      <c r="B9" s="19"/>
      <c r="C9" s="35"/>
      <c r="D9" s="35"/>
      <c r="E9" s="35"/>
      <c r="F9" s="35"/>
    </row>
    <row r="11" spans="1:7" ht="14.4">
      <c r="C11" s="81"/>
    </row>
  </sheetData>
  <mergeCells count="5">
    <mergeCell ref="B1:F1"/>
    <mergeCell ref="B3:B4"/>
    <mergeCell ref="D3:F3"/>
    <mergeCell ref="C3:C4"/>
    <mergeCell ref="B5:F5"/>
  </mergeCells>
  <pageMargins left="0.5118110236220472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"/>
  <sheetViews>
    <sheetView topLeftCell="A7" workbookViewId="0">
      <selection activeCell="G6" sqref="G6"/>
    </sheetView>
  </sheetViews>
  <sheetFormatPr defaultColWidth="9" defaultRowHeight="12"/>
  <cols>
    <col min="1" max="1" width="35.3984375" style="20" customWidth="1"/>
    <col min="2" max="2" width="13.19921875" style="20" customWidth="1"/>
    <col min="3" max="3" width="14" style="20" customWidth="1"/>
    <col min="4" max="4" width="13.19921875" style="20" customWidth="1"/>
    <col min="5" max="16384" width="9" style="20"/>
  </cols>
  <sheetData>
    <row r="1" spans="1:7" ht="24.9" customHeight="1">
      <c r="A1" s="183" t="s">
        <v>124</v>
      </c>
      <c r="B1" s="183"/>
      <c r="C1" s="183"/>
      <c r="D1" s="183"/>
    </row>
    <row r="2" spans="1:7" ht="42.75" customHeight="1">
      <c r="A2" s="106" t="s">
        <v>23</v>
      </c>
      <c r="B2" s="110" t="s">
        <v>22</v>
      </c>
      <c r="C2" s="110" t="s">
        <v>73</v>
      </c>
      <c r="D2" s="77" t="s">
        <v>74</v>
      </c>
      <c r="E2" s="71"/>
      <c r="F2" s="19"/>
      <c r="G2" s="19"/>
    </row>
    <row r="3" spans="1:7" ht="18.75" customHeight="1">
      <c r="A3" s="194" t="s">
        <v>38</v>
      </c>
      <c r="B3" s="181"/>
      <c r="C3" s="181"/>
      <c r="D3" s="195"/>
      <c r="E3" s="59"/>
      <c r="F3" s="59"/>
      <c r="G3" s="59"/>
    </row>
    <row r="4" spans="1:7" s="38" customFormat="1" ht="40.950000000000003" customHeight="1">
      <c r="A4" s="101" t="s">
        <v>102</v>
      </c>
      <c r="B4" s="111">
        <v>1397565</v>
      </c>
      <c r="C4" s="111">
        <v>1353866</v>
      </c>
      <c r="D4" s="27">
        <v>43699</v>
      </c>
      <c r="E4" s="60"/>
      <c r="F4" s="60"/>
      <c r="G4" s="60"/>
    </row>
    <row r="5" spans="1:7" ht="25.5" customHeight="1">
      <c r="A5" s="50" t="s">
        <v>77</v>
      </c>
      <c r="B5" s="84">
        <v>818433</v>
      </c>
      <c r="C5" s="82">
        <v>814046</v>
      </c>
      <c r="D5" s="83">
        <v>4387</v>
      </c>
      <c r="E5" s="41"/>
    </row>
    <row r="6" spans="1:7" ht="25.5" customHeight="1">
      <c r="A6" s="50" t="s">
        <v>78</v>
      </c>
      <c r="B6" s="58">
        <v>350628</v>
      </c>
      <c r="C6" s="82">
        <v>348675</v>
      </c>
      <c r="D6" s="83">
        <v>1953</v>
      </c>
      <c r="E6" s="41"/>
    </row>
    <row r="7" spans="1:7" ht="28.95" customHeight="1">
      <c r="A7" s="100" t="s">
        <v>154</v>
      </c>
      <c r="B7" s="123">
        <v>8205548</v>
      </c>
      <c r="C7" s="124">
        <v>7618897</v>
      </c>
      <c r="D7" s="113">
        <v>586651</v>
      </c>
      <c r="E7" s="41"/>
    </row>
    <row r="8" spans="1:7" ht="23.25" customHeight="1">
      <c r="A8" s="95" t="s">
        <v>79</v>
      </c>
      <c r="B8" s="84">
        <v>266775</v>
      </c>
      <c r="C8" s="82">
        <v>262355</v>
      </c>
      <c r="D8" s="83">
        <v>4420</v>
      </c>
      <c r="E8" s="61"/>
      <c r="F8" s="19"/>
      <c r="G8" s="19"/>
    </row>
    <row r="9" spans="1:7" s="34" customFormat="1" ht="28.95" customHeight="1">
      <c r="A9" s="191" t="s">
        <v>108</v>
      </c>
      <c r="B9" s="192"/>
      <c r="C9" s="192"/>
      <c r="D9" s="193"/>
      <c r="E9" s="73"/>
      <c r="F9" s="73"/>
      <c r="G9" s="73"/>
    </row>
    <row r="10" spans="1:7" s="38" customFormat="1" ht="39.6" customHeight="1">
      <c r="A10" s="101" t="s">
        <v>102</v>
      </c>
      <c r="B10" s="125">
        <v>15196613</v>
      </c>
      <c r="C10" s="72">
        <v>12377634</v>
      </c>
      <c r="D10" s="27">
        <v>2818979</v>
      </c>
      <c r="E10" s="62"/>
      <c r="F10" s="60"/>
      <c r="G10" s="60"/>
    </row>
    <row r="11" spans="1:7" s="37" customFormat="1" ht="22.5" customHeight="1">
      <c r="A11" s="50" t="s">
        <v>77</v>
      </c>
      <c r="B11" s="126">
        <v>11492890</v>
      </c>
      <c r="C11" s="82">
        <v>9945293</v>
      </c>
      <c r="D11" s="83">
        <v>1547597</v>
      </c>
      <c r="E11" s="47"/>
    </row>
    <row r="12" spans="1:7" s="37" customFormat="1" ht="19.5" customHeight="1">
      <c r="A12" s="50" t="s">
        <v>78</v>
      </c>
      <c r="B12" s="72">
        <v>1068462</v>
      </c>
      <c r="C12" s="82">
        <v>1056118</v>
      </c>
      <c r="D12" s="83">
        <v>12344</v>
      </c>
      <c r="E12" s="47"/>
    </row>
    <row r="13" spans="1:7" ht="31.95" customHeight="1">
      <c r="A13" s="100" t="s">
        <v>154</v>
      </c>
      <c r="B13" s="127">
        <v>27980058</v>
      </c>
      <c r="C13" s="114">
        <v>22571055</v>
      </c>
      <c r="D13" s="115">
        <v>5409003</v>
      </c>
    </row>
    <row r="14" spans="1:7" ht="22.5" customHeight="1">
      <c r="A14" s="107" t="s">
        <v>79</v>
      </c>
      <c r="B14" s="128">
        <v>2184708</v>
      </c>
      <c r="C14" s="104">
        <v>1727683</v>
      </c>
      <c r="D14" s="105">
        <v>457025</v>
      </c>
    </row>
    <row r="15" spans="1:7" ht="14.1" customHeight="1">
      <c r="A15" s="75"/>
      <c r="B15" s="152"/>
      <c r="C15" s="76"/>
      <c r="D15" s="76"/>
    </row>
    <row r="16" spans="1:7" s="23" customFormat="1" ht="15.9" customHeight="1">
      <c r="A16" s="196" t="s">
        <v>80</v>
      </c>
      <c r="B16" s="196"/>
      <c r="C16" s="196"/>
      <c r="D16" s="196"/>
      <c r="E16" s="153"/>
      <c r="F16" s="153"/>
      <c r="G16" s="153"/>
    </row>
    <row r="17" spans="1:7" ht="32.1" customHeight="1">
      <c r="A17" s="190" t="s">
        <v>81</v>
      </c>
      <c r="B17" s="190"/>
      <c r="C17" s="190"/>
      <c r="D17" s="190"/>
      <c r="E17" s="74"/>
      <c r="F17" s="74"/>
      <c r="G17" s="74"/>
    </row>
    <row r="18" spans="1:7" ht="32.1" customHeight="1">
      <c r="A18" s="190" t="s">
        <v>82</v>
      </c>
      <c r="B18" s="190"/>
      <c r="C18" s="190"/>
      <c r="D18" s="190"/>
      <c r="E18" s="74"/>
      <c r="F18" s="74"/>
      <c r="G18" s="74"/>
    </row>
    <row r="19" spans="1:7">
      <c r="C19" s="26"/>
      <c r="D19" s="26"/>
    </row>
    <row r="20" spans="1:7" s="52" customFormat="1">
      <c r="E20" s="54"/>
    </row>
    <row r="21" spans="1:7" s="52" customFormat="1">
      <c r="E21" s="54"/>
    </row>
  </sheetData>
  <mergeCells count="6">
    <mergeCell ref="A18:D18"/>
    <mergeCell ref="A9:D9"/>
    <mergeCell ref="A3:D3"/>
    <mergeCell ref="A1:D1"/>
    <mergeCell ref="A17:D17"/>
    <mergeCell ref="A16:D1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9"/>
  <sheetViews>
    <sheetView topLeftCell="A10" workbookViewId="0">
      <selection sqref="A1:D1"/>
    </sheetView>
  </sheetViews>
  <sheetFormatPr defaultColWidth="9" defaultRowHeight="12"/>
  <cols>
    <col min="1" max="1" width="35.09765625" style="20" customWidth="1"/>
    <col min="2" max="2" width="14.69921875" style="20" customWidth="1"/>
    <col min="3" max="3" width="15.19921875" style="20" customWidth="1"/>
    <col min="4" max="4" width="14.69921875" style="20" customWidth="1"/>
    <col min="5" max="16384" width="9" style="20"/>
  </cols>
  <sheetData>
    <row r="1" spans="1:7" s="23" customFormat="1" ht="24.9" customHeight="1">
      <c r="A1" s="183" t="s">
        <v>152</v>
      </c>
      <c r="B1" s="183"/>
      <c r="C1" s="183"/>
      <c r="D1" s="183"/>
    </row>
    <row r="2" spans="1:7" s="37" customFormat="1" ht="20.100000000000001" customHeight="1">
      <c r="A2" s="44" t="s">
        <v>128</v>
      </c>
      <c r="B2" s="57"/>
      <c r="C2" s="57"/>
      <c r="D2" s="56"/>
    </row>
    <row r="3" spans="1:7" ht="42.75" customHeight="1">
      <c r="A3" s="106" t="s">
        <v>23</v>
      </c>
      <c r="B3" s="110" t="s">
        <v>22</v>
      </c>
      <c r="C3" s="110" t="s">
        <v>73</v>
      </c>
      <c r="D3" s="77" t="s">
        <v>74</v>
      </c>
      <c r="E3" s="59"/>
    </row>
    <row r="4" spans="1:7" ht="18.75" customHeight="1">
      <c r="A4" s="194" t="s">
        <v>38</v>
      </c>
      <c r="B4" s="181"/>
      <c r="C4" s="181"/>
      <c r="D4" s="195"/>
      <c r="E4" s="59"/>
      <c r="F4" s="59"/>
      <c r="G4" s="59"/>
    </row>
    <row r="5" spans="1:7" s="38" customFormat="1" ht="37.200000000000003" customHeight="1">
      <c r="A5" s="101" t="s">
        <v>102</v>
      </c>
      <c r="B5" s="72">
        <v>16214747</v>
      </c>
      <c r="C5" s="111">
        <v>14751811</v>
      </c>
      <c r="D5" s="27">
        <v>1462936</v>
      </c>
      <c r="E5" s="60"/>
      <c r="F5" s="60"/>
      <c r="G5" s="60"/>
    </row>
    <row r="6" spans="1:7" ht="25.5" customHeight="1">
      <c r="A6" s="50" t="s">
        <v>77</v>
      </c>
      <c r="B6" s="72">
        <v>11963843</v>
      </c>
      <c r="C6" s="82">
        <v>10901056</v>
      </c>
      <c r="D6" s="83">
        <v>1062787</v>
      </c>
      <c r="E6" s="41"/>
    </row>
    <row r="7" spans="1:7" ht="25.5" customHeight="1">
      <c r="A7" s="50" t="s">
        <v>78</v>
      </c>
      <c r="B7" s="72">
        <v>3881713</v>
      </c>
      <c r="C7" s="82">
        <v>3566922</v>
      </c>
      <c r="D7" s="83">
        <v>314791</v>
      </c>
      <c r="E7" s="41"/>
    </row>
    <row r="8" spans="1:7" ht="30" customHeight="1">
      <c r="A8" s="100" t="s">
        <v>103</v>
      </c>
      <c r="B8" s="72">
        <v>2478401</v>
      </c>
      <c r="C8" s="112">
        <v>2039514</v>
      </c>
      <c r="D8" s="113">
        <v>438887</v>
      </c>
      <c r="E8" s="41"/>
    </row>
    <row r="9" spans="1:7" ht="23.25" customHeight="1">
      <c r="A9" s="95" t="s">
        <v>79</v>
      </c>
      <c r="B9" s="72">
        <v>1881342</v>
      </c>
      <c r="C9" s="82">
        <v>1416403</v>
      </c>
      <c r="D9" s="83">
        <v>464939</v>
      </c>
      <c r="E9" s="61"/>
      <c r="F9" s="19"/>
      <c r="G9" s="19"/>
    </row>
    <row r="10" spans="1:7" s="34" customFormat="1" ht="27.6" customHeight="1">
      <c r="A10" s="191" t="s">
        <v>109</v>
      </c>
      <c r="B10" s="192"/>
      <c r="C10" s="192"/>
      <c r="D10" s="193"/>
      <c r="E10" s="73"/>
      <c r="F10" s="73"/>
      <c r="G10" s="73"/>
    </row>
    <row r="11" spans="1:7" s="38" customFormat="1" ht="36.6" customHeight="1">
      <c r="A11" s="101" t="s">
        <v>102</v>
      </c>
      <c r="B11" s="72">
        <v>151282299</v>
      </c>
      <c r="C11" s="72">
        <v>120135067</v>
      </c>
      <c r="D11" s="27">
        <v>31147232</v>
      </c>
      <c r="E11" s="62"/>
      <c r="F11" s="60"/>
      <c r="G11" s="60"/>
    </row>
    <row r="12" spans="1:7" s="37" customFormat="1" ht="22.5" customHeight="1">
      <c r="A12" s="50" t="s">
        <v>77</v>
      </c>
      <c r="B12" s="72">
        <v>132810668</v>
      </c>
      <c r="C12" s="82">
        <v>106607286</v>
      </c>
      <c r="D12" s="83">
        <v>26203382</v>
      </c>
      <c r="E12" s="47"/>
    </row>
    <row r="13" spans="1:7" s="37" customFormat="1" ht="19.5" customHeight="1">
      <c r="A13" s="50" t="s">
        <v>78</v>
      </c>
      <c r="B13" s="72">
        <v>16569211</v>
      </c>
      <c r="C13" s="82">
        <v>13070123</v>
      </c>
      <c r="D13" s="83">
        <v>3499088</v>
      </c>
      <c r="E13" s="47"/>
    </row>
    <row r="14" spans="1:7" ht="28.2" customHeight="1">
      <c r="A14" s="100" t="s">
        <v>103</v>
      </c>
      <c r="B14" s="72">
        <v>13374378</v>
      </c>
      <c r="C14" s="114">
        <v>9589528</v>
      </c>
      <c r="D14" s="115">
        <v>3784850</v>
      </c>
    </row>
    <row r="15" spans="1:7" ht="27" customHeight="1">
      <c r="A15" s="107" t="s">
        <v>79</v>
      </c>
      <c r="B15" s="93">
        <v>11469082</v>
      </c>
      <c r="C15" s="104">
        <v>8273440</v>
      </c>
      <c r="D15" s="105">
        <v>3195642</v>
      </c>
    </row>
    <row r="16" spans="1:7" ht="15" customHeight="1">
      <c r="A16" s="75"/>
      <c r="B16" s="36"/>
      <c r="C16" s="76"/>
      <c r="D16" s="76"/>
    </row>
    <row r="17" spans="1:7" ht="32.1" customHeight="1">
      <c r="A17" s="190" t="s">
        <v>81</v>
      </c>
      <c r="B17" s="190"/>
      <c r="C17" s="190"/>
      <c r="D17" s="190"/>
      <c r="E17" s="74"/>
      <c r="F17" s="74"/>
      <c r="G17" s="74"/>
    </row>
    <row r="18" spans="1:7" ht="32.1" customHeight="1">
      <c r="A18" s="190" t="s">
        <v>82</v>
      </c>
      <c r="B18" s="190"/>
      <c r="C18" s="190"/>
      <c r="D18" s="190"/>
      <c r="E18" s="74"/>
      <c r="F18" s="74"/>
      <c r="G18" s="74"/>
    </row>
    <row r="19" spans="1:7">
      <c r="C19" s="26"/>
      <c r="D19" s="26"/>
    </row>
  </sheetData>
  <mergeCells count="5">
    <mergeCell ref="A1:D1"/>
    <mergeCell ref="A4:D4"/>
    <mergeCell ref="A10:D10"/>
    <mergeCell ref="A17:D17"/>
    <mergeCell ref="A18:D1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1"/>
  <sheetViews>
    <sheetView workbookViewId="0">
      <selection sqref="A1:D1"/>
    </sheetView>
  </sheetViews>
  <sheetFormatPr defaultColWidth="9" defaultRowHeight="14.4"/>
  <cols>
    <col min="1" max="1" width="36.5" style="33" customWidth="1"/>
    <col min="2" max="2" width="13.3984375" style="33" customWidth="1"/>
    <col min="3" max="3" width="13.69921875" style="33" customWidth="1"/>
    <col min="4" max="4" width="13.59765625" style="33" customWidth="1"/>
    <col min="5" max="6" width="9" style="28"/>
    <col min="7" max="7" width="9" style="28" customWidth="1"/>
    <col min="8" max="16384" width="9" style="28"/>
  </cols>
  <sheetData>
    <row r="1" spans="1:7" s="154" customFormat="1" ht="24.9" customHeight="1">
      <c r="A1" s="197" t="s">
        <v>129</v>
      </c>
      <c r="B1" s="197"/>
      <c r="C1" s="197"/>
      <c r="D1" s="197"/>
      <c r="E1" s="18"/>
      <c r="F1" s="18"/>
      <c r="G1" s="18"/>
    </row>
    <row r="2" spans="1:7" s="33" customFormat="1" ht="24.75" customHeight="1">
      <c r="A2" s="198" t="s">
        <v>23</v>
      </c>
      <c r="B2" s="110" t="s">
        <v>22</v>
      </c>
      <c r="C2" s="110" t="s">
        <v>73</v>
      </c>
      <c r="D2" s="77" t="s">
        <v>74</v>
      </c>
      <c r="E2" s="59"/>
      <c r="F2" s="68"/>
      <c r="G2" s="68"/>
    </row>
    <row r="3" spans="1:7" s="33" customFormat="1" ht="31.2" customHeight="1">
      <c r="A3" s="198"/>
      <c r="B3" s="199" t="s">
        <v>110</v>
      </c>
      <c r="C3" s="199"/>
      <c r="D3" s="200"/>
    </row>
    <row r="4" spans="1:7" s="64" customFormat="1" ht="43.95" customHeight="1">
      <c r="A4" s="101" t="s">
        <v>102</v>
      </c>
      <c r="B4" s="116">
        <v>4055964</v>
      </c>
      <c r="C4" s="117">
        <v>3428559</v>
      </c>
      <c r="D4" s="118">
        <v>627405</v>
      </c>
    </row>
    <row r="5" spans="1:7" s="33" customFormat="1" ht="23.25" customHeight="1">
      <c r="A5" s="50" t="s">
        <v>77</v>
      </c>
      <c r="B5" s="72">
        <v>3352001</v>
      </c>
      <c r="C5" s="82">
        <v>2929502</v>
      </c>
      <c r="D5" s="83">
        <v>422499</v>
      </c>
    </row>
    <row r="6" spans="1:7" s="33" customFormat="1" ht="20.399999999999999" customHeight="1">
      <c r="A6" s="50" t="s">
        <v>78</v>
      </c>
      <c r="B6" s="65">
        <v>416651</v>
      </c>
      <c r="C6" s="82">
        <v>358956</v>
      </c>
      <c r="D6" s="83">
        <v>57695</v>
      </c>
    </row>
    <row r="7" spans="1:7" s="33" customFormat="1" ht="32.4" customHeight="1">
      <c r="A7" s="100" t="s">
        <v>103</v>
      </c>
      <c r="B7" s="116">
        <v>4941486</v>
      </c>
      <c r="C7" s="117">
        <v>3169681</v>
      </c>
      <c r="D7" s="119">
        <v>1771805</v>
      </c>
    </row>
    <row r="8" spans="1:7" s="33" customFormat="1" ht="21" customHeight="1">
      <c r="A8" s="107" t="s">
        <v>79</v>
      </c>
      <c r="B8" s="109">
        <v>391483</v>
      </c>
      <c r="C8" s="104">
        <v>375346</v>
      </c>
      <c r="D8" s="105">
        <v>16137</v>
      </c>
    </row>
    <row r="9" spans="1:7" ht="14.1" customHeight="1">
      <c r="C9" s="48"/>
      <c r="D9" s="48"/>
    </row>
    <row r="10" spans="1:7" s="53" customFormat="1" ht="32.1" customHeight="1">
      <c r="A10" s="190" t="s">
        <v>81</v>
      </c>
      <c r="B10" s="190"/>
      <c r="C10" s="190"/>
      <c r="D10" s="190"/>
    </row>
    <row r="11" spans="1:7" s="53" customFormat="1" ht="32.1" customHeight="1">
      <c r="A11" s="190" t="s">
        <v>82</v>
      </c>
      <c r="B11" s="190"/>
      <c r="C11" s="190"/>
      <c r="D11" s="190"/>
    </row>
  </sheetData>
  <mergeCells count="5">
    <mergeCell ref="A1:D1"/>
    <mergeCell ref="A10:D10"/>
    <mergeCell ref="A11:D11"/>
    <mergeCell ref="A2:A3"/>
    <mergeCell ref="B3:D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3"/>
  <sheetViews>
    <sheetView workbookViewId="0">
      <selection sqref="A1:D1"/>
    </sheetView>
  </sheetViews>
  <sheetFormatPr defaultColWidth="9" defaultRowHeight="14.4"/>
  <cols>
    <col min="1" max="1" width="37.5" style="33" customWidth="1"/>
    <col min="2" max="2" width="13.69921875" style="33" customWidth="1"/>
    <col min="3" max="3" width="14.5" style="33" customWidth="1"/>
    <col min="4" max="4" width="14.69921875" style="33" customWidth="1"/>
    <col min="5" max="16384" width="9" style="28"/>
  </cols>
  <sheetData>
    <row r="1" spans="1:6" s="37" customFormat="1" ht="24.9" customHeight="1">
      <c r="A1" s="183" t="s">
        <v>130</v>
      </c>
      <c r="B1" s="183"/>
      <c r="C1" s="183"/>
      <c r="D1" s="183"/>
    </row>
    <row r="2" spans="1:6" s="20" customFormat="1" ht="31.5" customHeight="1">
      <c r="A2" s="97" t="s">
        <v>23</v>
      </c>
      <c r="B2" s="110" t="s">
        <v>22</v>
      </c>
      <c r="C2" s="110" t="s">
        <v>73</v>
      </c>
      <c r="D2" s="77" t="s">
        <v>74</v>
      </c>
      <c r="E2" s="59"/>
    </row>
    <row r="3" spans="1:6" s="20" customFormat="1" ht="24" customHeight="1">
      <c r="A3" s="201" t="s">
        <v>38</v>
      </c>
      <c r="B3" s="202"/>
      <c r="C3" s="202"/>
      <c r="D3" s="203"/>
      <c r="E3" s="75"/>
      <c r="F3" s="75"/>
    </row>
    <row r="4" spans="1:6" s="66" customFormat="1" ht="17.25" customHeight="1">
      <c r="A4" s="107" t="s">
        <v>22</v>
      </c>
      <c r="B4" s="72">
        <v>9869888</v>
      </c>
      <c r="C4" s="91">
        <v>9235118</v>
      </c>
      <c r="D4" s="69">
        <v>634770</v>
      </c>
      <c r="E4" s="70"/>
      <c r="F4" s="70"/>
    </row>
    <row r="5" spans="1:6" s="34" customFormat="1" ht="21" customHeight="1">
      <c r="A5" s="51" t="s">
        <v>24</v>
      </c>
      <c r="B5" s="72">
        <v>5300181</v>
      </c>
      <c r="C5" s="91">
        <v>5098988</v>
      </c>
      <c r="D5" s="69">
        <v>201193</v>
      </c>
      <c r="E5" s="67"/>
    </row>
    <row r="6" spans="1:6" s="20" customFormat="1" ht="16.5" customHeight="1">
      <c r="A6" s="50" t="s">
        <v>83</v>
      </c>
      <c r="B6" s="72">
        <v>1088878</v>
      </c>
      <c r="C6" s="91">
        <v>1070368</v>
      </c>
      <c r="D6" s="69">
        <v>18510</v>
      </c>
      <c r="E6" s="41"/>
    </row>
    <row r="7" spans="1:6" s="20" customFormat="1" ht="20.25" customHeight="1">
      <c r="A7" s="50" t="s">
        <v>84</v>
      </c>
      <c r="B7" s="91" t="s">
        <v>134</v>
      </c>
      <c r="C7" s="91" t="s">
        <v>134</v>
      </c>
      <c r="D7" s="69" t="s">
        <v>134</v>
      </c>
      <c r="E7" s="41"/>
    </row>
    <row r="8" spans="1:6" s="20" customFormat="1" ht="21.75" customHeight="1">
      <c r="A8" s="50" t="s">
        <v>85</v>
      </c>
      <c r="B8" s="72">
        <v>844251</v>
      </c>
      <c r="C8" s="91">
        <v>797668</v>
      </c>
      <c r="D8" s="69">
        <v>46583</v>
      </c>
      <c r="E8" s="41"/>
    </row>
    <row r="9" spans="1:6" s="20" customFormat="1" ht="22.5" customHeight="1">
      <c r="A9" s="21" t="s">
        <v>86</v>
      </c>
      <c r="B9" s="72">
        <v>672199</v>
      </c>
      <c r="C9" s="91">
        <v>626999</v>
      </c>
      <c r="D9" s="69">
        <v>45200</v>
      </c>
      <c r="E9" s="41"/>
    </row>
    <row r="10" spans="1:6" s="20" customFormat="1" ht="24.75" customHeight="1">
      <c r="A10" s="21" t="s">
        <v>87</v>
      </c>
      <c r="B10" s="72">
        <v>58472</v>
      </c>
      <c r="C10" s="91">
        <v>56961</v>
      </c>
      <c r="D10" s="69">
        <v>1511</v>
      </c>
      <c r="E10" s="41"/>
    </row>
    <row r="11" spans="1:6" s="20" customFormat="1" ht="19.5" customHeight="1">
      <c r="A11" s="50" t="s">
        <v>88</v>
      </c>
      <c r="B11" s="72">
        <v>1905907</v>
      </c>
      <c r="C11" s="91">
        <v>1584134</v>
      </c>
      <c r="D11" s="69">
        <v>321773</v>
      </c>
      <c r="E11" s="41"/>
    </row>
    <row r="12" spans="1:6" s="34" customFormat="1" ht="26.25" customHeight="1">
      <c r="A12" s="191" t="s">
        <v>111</v>
      </c>
      <c r="B12" s="192"/>
      <c r="C12" s="192"/>
      <c r="D12" s="193"/>
      <c r="E12" s="46"/>
    </row>
    <row r="13" spans="1:6" s="38" customFormat="1" ht="20.25" customHeight="1">
      <c r="A13" s="107" t="s">
        <v>22</v>
      </c>
      <c r="B13" s="72">
        <v>45361379</v>
      </c>
      <c r="C13" s="91">
        <v>36676372</v>
      </c>
      <c r="D13" s="69">
        <v>8685007</v>
      </c>
      <c r="E13" s="47"/>
    </row>
    <row r="14" spans="1:6" s="20" customFormat="1" ht="22.5" customHeight="1">
      <c r="A14" s="51" t="s">
        <v>24</v>
      </c>
      <c r="B14" s="72">
        <v>29951588</v>
      </c>
      <c r="C14" s="92">
        <v>24766667</v>
      </c>
      <c r="D14" s="120">
        <v>5184921</v>
      </c>
      <c r="E14" s="41"/>
    </row>
    <row r="15" spans="1:6" s="37" customFormat="1" ht="21.75" customHeight="1">
      <c r="A15" s="50" t="s">
        <v>83</v>
      </c>
      <c r="B15" s="72">
        <v>4828244</v>
      </c>
      <c r="C15" s="92">
        <v>4690145</v>
      </c>
      <c r="D15" s="120">
        <v>138099</v>
      </c>
      <c r="E15" s="47"/>
    </row>
    <row r="16" spans="1:6" s="37" customFormat="1" ht="22.5" customHeight="1">
      <c r="A16" s="50" t="s">
        <v>84</v>
      </c>
      <c r="B16" s="91" t="s">
        <v>134</v>
      </c>
      <c r="C16" s="92" t="s">
        <v>134</v>
      </c>
      <c r="D16" s="69" t="s">
        <v>134</v>
      </c>
      <c r="E16" s="47"/>
    </row>
    <row r="17" spans="1:5" s="20" customFormat="1" ht="19.5" customHeight="1">
      <c r="A17" s="50" t="s">
        <v>85</v>
      </c>
      <c r="B17" s="72">
        <v>1103115</v>
      </c>
      <c r="C17" s="92">
        <v>775887</v>
      </c>
      <c r="D17" s="120">
        <v>327228</v>
      </c>
    </row>
    <row r="18" spans="1:5" s="20" customFormat="1" ht="24" customHeight="1">
      <c r="A18" s="21" t="s">
        <v>86</v>
      </c>
      <c r="B18" s="72">
        <v>1301408</v>
      </c>
      <c r="C18" s="92">
        <v>1278348</v>
      </c>
      <c r="D18" s="120">
        <v>23060</v>
      </c>
    </row>
    <row r="19" spans="1:5" s="20" customFormat="1" ht="24.75" customHeight="1">
      <c r="A19" s="21" t="s">
        <v>87</v>
      </c>
      <c r="B19" s="72">
        <v>122305</v>
      </c>
      <c r="C19" s="92">
        <v>117383</v>
      </c>
      <c r="D19" s="120">
        <v>4922</v>
      </c>
    </row>
    <row r="20" spans="1:5" s="20" customFormat="1" ht="21.75" customHeight="1">
      <c r="A20" s="51" t="s">
        <v>88</v>
      </c>
      <c r="B20" s="93">
        <v>6115423</v>
      </c>
      <c r="C20" s="121">
        <v>3108646</v>
      </c>
      <c r="D20" s="122">
        <v>3006777</v>
      </c>
    </row>
    <row r="21" spans="1:5" ht="14.1" customHeight="1">
      <c r="C21" s="48"/>
      <c r="D21" s="48"/>
    </row>
    <row r="22" spans="1:5" s="53" customFormat="1" ht="32.1" customHeight="1">
      <c r="A22" s="190" t="s">
        <v>81</v>
      </c>
      <c r="B22" s="190"/>
      <c r="C22" s="190"/>
      <c r="D22" s="190"/>
      <c r="E22" s="54"/>
    </row>
    <row r="23" spans="1:5" s="53" customFormat="1" ht="32.1" customHeight="1">
      <c r="A23" s="190" t="s">
        <v>82</v>
      </c>
      <c r="B23" s="190"/>
      <c r="C23" s="190"/>
      <c r="D23" s="190"/>
      <c r="E23" s="54"/>
    </row>
  </sheetData>
  <mergeCells count="5">
    <mergeCell ref="A22:D22"/>
    <mergeCell ref="A23:D23"/>
    <mergeCell ref="A1:D1"/>
    <mergeCell ref="A12:D12"/>
    <mergeCell ref="A3:D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1"/>
  <sheetViews>
    <sheetView workbookViewId="0">
      <selection sqref="A1:D1"/>
    </sheetView>
  </sheetViews>
  <sheetFormatPr defaultColWidth="9" defaultRowHeight="14.4"/>
  <cols>
    <col min="1" max="1" width="35" style="33" customWidth="1"/>
    <col min="2" max="2" width="13.19921875" style="33" customWidth="1"/>
    <col min="3" max="3" width="15.3984375" style="33" customWidth="1"/>
    <col min="4" max="4" width="15" style="33" customWidth="1"/>
    <col min="5" max="16384" width="9" style="28"/>
  </cols>
  <sheetData>
    <row r="1" spans="1:4" s="63" customFormat="1" ht="24.9" customHeight="1">
      <c r="A1" s="204" t="s">
        <v>126</v>
      </c>
      <c r="B1" s="204"/>
      <c r="C1" s="204"/>
      <c r="D1" s="204"/>
    </row>
    <row r="2" spans="1:4" s="33" customFormat="1" ht="34.200000000000003" customHeight="1">
      <c r="A2" s="198" t="s">
        <v>23</v>
      </c>
      <c r="B2" s="110" t="s">
        <v>22</v>
      </c>
      <c r="C2" s="110" t="s">
        <v>73</v>
      </c>
      <c r="D2" s="77" t="s">
        <v>74</v>
      </c>
    </row>
    <row r="3" spans="1:4" s="33" customFormat="1" ht="28.2" customHeight="1">
      <c r="A3" s="198"/>
      <c r="B3" s="199" t="s">
        <v>112</v>
      </c>
      <c r="C3" s="199"/>
      <c r="D3" s="200"/>
    </row>
    <row r="4" spans="1:4" s="64" customFormat="1" ht="43.2" customHeight="1">
      <c r="A4" s="101" t="s">
        <v>102</v>
      </c>
      <c r="B4" s="116">
        <v>1940367</v>
      </c>
      <c r="C4" s="129">
        <v>370996</v>
      </c>
      <c r="D4" s="130">
        <v>1569371</v>
      </c>
    </row>
    <row r="5" spans="1:4" s="33" customFormat="1" ht="19.5" customHeight="1">
      <c r="A5" s="50" t="s">
        <v>77</v>
      </c>
      <c r="B5" s="65">
        <v>1854340</v>
      </c>
      <c r="C5" s="131">
        <v>297177</v>
      </c>
      <c r="D5" s="132">
        <v>1557163</v>
      </c>
    </row>
    <row r="6" spans="1:4" s="33" customFormat="1" ht="21.6" customHeight="1">
      <c r="A6" s="50" t="s">
        <v>78</v>
      </c>
      <c r="B6" s="65">
        <v>57449</v>
      </c>
      <c r="C6" s="133">
        <v>46141</v>
      </c>
      <c r="D6" s="132">
        <v>11308</v>
      </c>
    </row>
    <row r="7" spans="1:4" s="33" customFormat="1" ht="31.95" customHeight="1">
      <c r="A7" s="100" t="s">
        <v>103</v>
      </c>
      <c r="B7" s="134">
        <v>566725</v>
      </c>
      <c r="C7" s="135">
        <v>38524</v>
      </c>
      <c r="D7" s="136">
        <v>528201</v>
      </c>
    </row>
    <row r="8" spans="1:4" s="33" customFormat="1" ht="22.5" customHeight="1">
      <c r="A8" s="107" t="s">
        <v>79</v>
      </c>
      <c r="B8" s="94">
        <v>134092</v>
      </c>
      <c r="C8" s="90">
        <v>51368</v>
      </c>
      <c r="D8" s="137">
        <v>82724</v>
      </c>
    </row>
    <row r="9" spans="1:4" ht="14.1" customHeight="1">
      <c r="C9" s="48"/>
      <c r="D9" s="48"/>
    </row>
    <row r="10" spans="1:4" s="53" customFormat="1" ht="32.1" customHeight="1">
      <c r="A10" s="190" t="s">
        <v>81</v>
      </c>
      <c r="B10" s="190"/>
      <c r="C10" s="190"/>
      <c r="D10" s="190"/>
    </row>
    <row r="11" spans="1:4" s="53" customFormat="1" ht="32.1" customHeight="1">
      <c r="A11" s="190" t="s">
        <v>82</v>
      </c>
      <c r="B11" s="190"/>
      <c r="C11" s="190"/>
      <c r="D11" s="190"/>
    </row>
  </sheetData>
  <mergeCells count="5">
    <mergeCell ref="A11:D11"/>
    <mergeCell ref="A1:D1"/>
    <mergeCell ref="A2:A3"/>
    <mergeCell ref="B3:D3"/>
    <mergeCell ref="A10:D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1E9983FF-DC4B-4F4E-A072-0441E2B88E6D">Activity of debt collection companies in 2023. Tables in XLSX format.xlsx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STAT\NOWINSKAA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9D97D562-D667-4305-8B52-05CDF4222FE6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F69412-B83B-410D-AE05-67246765280E}"/>
</file>

<file path=customXml/itemProps3.xml><?xml version="1.0" encoding="utf-8"?>
<ds:datastoreItem xmlns:ds="http://schemas.openxmlformats.org/officeDocument/2006/customXml" ds:itemID="{9D97D562-D667-4305-8B52-05CDF4222FE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Wykres1</vt:lpstr>
      <vt:lpstr>Wykres2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2023-08-03T09:04:44Z</cp:lastPrinted>
  <dcterms:created xsi:type="dcterms:W3CDTF">2013-06-05T09:57:08Z</dcterms:created>
  <dcterms:modified xsi:type="dcterms:W3CDTF">2024-08-02T07:24:09Z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0x01010063A9598C8A8CD748A5F072E0513D6ED6</vt:lpwstr>
  </property>
</Properties>
</file>