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20-publikacja\na stronę\"/>
    </mc:Choice>
  </mc:AlternateContent>
  <bookViews>
    <workbookView xWindow="11625" yWindow="105" windowWidth="9810" windowHeight="8640" tabRatio="906"/>
  </bookViews>
  <sheets>
    <sheet name="Spis treści" sheetId="12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71" r:id="rId10"/>
    <sheet name="Tabl.10" sheetId="67" r:id="rId11"/>
    <sheet name="Tabl.11" sheetId="68" r:id="rId12"/>
    <sheet name="Tabl.12" sheetId="70" r:id="rId13"/>
    <sheet name="Tabl.13" sheetId="11" r:id="rId14"/>
    <sheet name="Tabl.14" sheetId="15" r:id="rId15"/>
    <sheet name="Tabl.15" sheetId="13" r:id="rId16"/>
    <sheet name="Tabl.16" sheetId="16" r:id="rId17"/>
    <sheet name="Tabl.17" sheetId="20" r:id="rId18"/>
    <sheet name="Tabl.18" sheetId="21" r:id="rId19"/>
    <sheet name="Tabl.19" sheetId="72" r:id="rId20"/>
    <sheet name="Tabl.20" sheetId="24" r:id="rId21"/>
    <sheet name="Tabl.21" sheetId="25" r:id="rId22"/>
    <sheet name="Tabl.22" sheetId="31" r:id="rId23"/>
    <sheet name="Tabl.23" sheetId="33" r:id="rId24"/>
    <sheet name="Tabl.24" sheetId="32" r:id="rId25"/>
    <sheet name="Tabl.25" sheetId="37" r:id="rId26"/>
    <sheet name="Tabl.26" sheetId="38" r:id="rId27"/>
    <sheet name="Tabl.27" sheetId="39" r:id="rId28"/>
    <sheet name="Tabl.28" sheetId="40" r:id="rId29"/>
    <sheet name="Tabl.29" sheetId="41" r:id="rId30"/>
    <sheet name="Tabl.30" sheetId="43" r:id="rId31"/>
    <sheet name="Tabl.31" sheetId="44" r:id="rId32"/>
    <sheet name="Tabl.32" sheetId="47" r:id="rId33"/>
    <sheet name="Tabl.33" sheetId="48" r:id="rId34"/>
    <sheet name="Tabl.34" sheetId="49" r:id="rId35"/>
    <sheet name="Tabl.35" sheetId="62" r:id="rId36"/>
    <sheet name="Tabl.36" sheetId="63" r:id="rId37"/>
    <sheet name="Tabl.37" sheetId="64" r:id="rId38"/>
    <sheet name="Tabl.38" sheetId="66" r:id="rId39"/>
    <sheet name="Tabl.39" sheetId="65" r:id="rId40"/>
    <sheet name="Tabl.40" sheetId="56" r:id="rId41"/>
    <sheet name="Tabl.41" sheetId="57" r:id="rId42"/>
    <sheet name="Tabl.42" sheetId="58" r:id="rId43"/>
    <sheet name="Tabl.43" sheetId="26" r:id="rId44"/>
    <sheet name="Tabl.44" sheetId="28" r:id="rId45"/>
    <sheet name="Tabl.45" sheetId="29" r:id="rId46"/>
  </sheets>
  <definedNames>
    <definedName name="_Hlk196018957" localSheetId="5">Tabl.5!$A$7</definedName>
    <definedName name="_xlnm.Print_Area" localSheetId="13">Tabl.13!$A$1:$G$19</definedName>
    <definedName name="_xlnm.Print_Area" localSheetId="15">Tabl.15!$A$1:$C$18</definedName>
    <definedName name="_xlnm.Print_Area" localSheetId="18">Tabl.18!$A$1:$F$11</definedName>
    <definedName name="_xlnm.Print_Area" localSheetId="19">Tabl.19!$A$1:$D$11</definedName>
    <definedName name="_xlnm.Print_Area" localSheetId="33">Tabl.33!$A$1:$G$25</definedName>
    <definedName name="_xlnm.Print_Area" localSheetId="34">Tabl.34!$A$1:$G$25</definedName>
    <definedName name="_xlnm.Print_Area" localSheetId="35">Tabl.35!$A$1:$G$15</definedName>
    <definedName name="_xlnm.Print_Area" localSheetId="36">Tabl.36!$A$1:$G$12</definedName>
    <definedName name="_xlnm.Print_Area" localSheetId="37">Tabl.37!$A$1:$E$26</definedName>
    <definedName name="_xlnm.Print_Area" localSheetId="38">Tabl.38!$A$1:$E$16</definedName>
    <definedName name="_xlnm.Print_Area" localSheetId="39">Tabl.39!$A$1:$E$18</definedName>
    <definedName name="_xlnm.Print_Area" localSheetId="5">Tabl.5!$A$1:$E$35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39" l="1"/>
  <c r="C56" i="37"/>
  <c r="C25" i="37"/>
  <c r="B51" i="39" l="1"/>
  <c r="B56" i="39"/>
  <c r="B56" i="37"/>
  <c r="B51" i="37"/>
  <c r="B25" i="37" l="1"/>
  <c r="B25" i="39"/>
  <c r="C25" i="39"/>
  <c r="B11" i="37"/>
  <c r="C22" i="37" l="1"/>
  <c r="C15" i="37"/>
  <c r="C19" i="37"/>
  <c r="C11" i="37"/>
  <c r="B22" i="37"/>
  <c r="B19" i="37"/>
  <c r="B15" i="37"/>
  <c r="B2" i="15" l="1"/>
  <c r="A29" i="12" l="1"/>
  <c r="A13" i="12" l="1"/>
  <c r="A12" i="12"/>
  <c r="A63" i="12" l="1"/>
  <c r="A62" i="12"/>
  <c r="A61" i="12"/>
  <c r="A60" i="12"/>
  <c r="A59" i="12"/>
  <c r="A58" i="12"/>
  <c r="A57" i="12"/>
  <c r="A55" i="12"/>
  <c r="A54" i="12"/>
  <c r="A53" i="12"/>
  <c r="A52" i="12"/>
  <c r="A51" i="12"/>
  <c r="A50" i="12"/>
  <c r="A49" i="12"/>
  <c r="A48" i="12"/>
  <c r="A47" i="12"/>
  <c r="A45" i="12"/>
  <c r="A44" i="12"/>
  <c r="A43" i="12"/>
  <c r="A42" i="12"/>
  <c r="A41" i="12"/>
  <c r="A40" i="12"/>
  <c r="A39" i="12"/>
  <c r="A38" i="12"/>
  <c r="A36" i="12"/>
  <c r="A35" i="12"/>
  <c r="A34" i="12"/>
  <c r="A33" i="12"/>
  <c r="A31" i="12"/>
  <c r="A30" i="12"/>
  <c r="A28" i="12"/>
  <c r="A27" i="12"/>
  <c r="A26" i="12"/>
  <c r="A24" i="12"/>
  <c r="A23" i="12"/>
  <c r="A22" i="12"/>
  <c r="A21" i="12"/>
  <c r="A20" i="12"/>
  <c r="A18" i="12"/>
  <c r="A17" i="12"/>
  <c r="A15" i="12"/>
  <c r="A16" i="12"/>
  <c r="A11" i="12"/>
  <c r="A10" i="12"/>
  <c r="A9" i="12"/>
  <c r="A8" i="12"/>
  <c r="A7" i="12"/>
  <c r="A6" i="12"/>
  <c r="A5" i="12"/>
  <c r="A4" i="12"/>
</calcChain>
</file>

<file path=xl/sharedStrings.xml><?xml version="1.0" encoding="utf-8"?>
<sst xmlns="http://schemas.openxmlformats.org/spreadsheetml/2006/main" count="1614" uniqueCount="714">
  <si>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</si>
  <si>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</si>
  <si>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</si>
  <si>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</si>
  <si>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</si>
  <si>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</si>
  <si>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</si>
  <si>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</si>
  <si>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</si>
  <si>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</si>
  <si>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</si>
  <si>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</si>
  <si>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</si>
  <si>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</si>
  <si>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</si>
  <si>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</si>
  <si>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</si>
  <si>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</si>
  <si>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</si>
  <si>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</si>
  <si>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</si>
  <si>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</si>
  <si>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</si>
  <si>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</si>
  <si>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</si>
  <si>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</si>
  <si>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</si>
  <si>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</si>
  <si>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</si>
  <si>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</si>
  <si>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</si>
  <si>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</si>
  <si>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</si>
  <si>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</si>
  <si>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</si>
  <si>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</si>
  <si>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</si>
  <si>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</si>
  <si>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</si>
  <si>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</si>
  <si>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</si>
  <si>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Krzewy owocowe i plantacje jagodowe  </t>
  </si>
  <si>
    <t xml:space="preserve">maliny  </t>
  </si>
  <si>
    <t xml:space="preserve">porzeczki  </t>
  </si>
  <si>
    <t>Drzewa owocowe</t>
  </si>
  <si>
    <t>Owoce z krzewów i plantacji jagodowych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</si>
  <si>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</si>
  <si>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</si>
  <si>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</si>
  <si>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</si>
  <si>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</si>
  <si>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</si>
  <si>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</si>
  <si>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</si>
  <si>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</si>
  <si>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</si>
  <si>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</si>
  <si>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.</t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</si>
  <si>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</si>
  <si>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</si>
  <si>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</si>
  <si>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</si>
  <si>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</si>
  <si>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</si>
  <si>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</si>
  <si>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</si>
  <si>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</si>
  <si>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</si>
  <si>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</si>
  <si>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</si>
  <si>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</si>
  <si>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</si>
  <si>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</si>
  <si>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</si>
  <si>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</si>
  <si>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</si>
  <si>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</si>
  <si>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</si>
  <si>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</si>
  <si>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</si>
  <si>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</si>
  <si>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</si>
  <si>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</si>
  <si>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</si>
  <si>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</si>
  <si>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</si>
  <si>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</si>
  <si>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</si>
  <si>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</si>
  <si>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</si>
  <si>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</si>
  <si>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</si>
  <si>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Rzepak i rzepik  </t>
  </si>
  <si>
    <t xml:space="preserve">Warzywa  </t>
  </si>
  <si>
    <t xml:space="preserve">Owoce  </t>
  </si>
  <si>
    <t>NA 1  ha UZYTKÓW ROLNYCH w kg</t>
  </si>
  <si>
    <t xml:space="preserve">drób </t>
  </si>
  <si>
    <t>WARTOŚĆ SKUPU w mln zł</t>
  </si>
  <si>
    <t xml:space="preserve">produkty roślinne </t>
  </si>
  <si>
    <t xml:space="preserve">produkty zwierzęce </t>
  </si>
  <si>
    <t>TABL. 6.  CENY SKUPU WAŻNIEJSZYCH PRODUKTÓW ROLNYCH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</si>
  <si>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</si>
  <si>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</si>
  <si>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</si>
  <si>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</si>
  <si>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</si>
  <si>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</si>
  <si>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</si>
  <si>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</si>
  <si>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</si>
  <si>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</si>
  <si>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</si>
  <si>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</si>
  <si>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</si>
  <si>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</si>
  <si>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</si>
  <si>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</si>
  <si>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</si>
  <si>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</si>
  <si>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</si>
  <si>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</si>
  <si>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</si>
  <si>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</si>
  <si>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</si>
  <si>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</si>
  <si>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</si>
  <si>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</si>
  <si>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t>w tym krów</t>
  </si>
  <si>
    <t>w tym loch</t>
  </si>
  <si>
    <t>mineralnych</t>
  </si>
  <si>
    <t>w tys. szt.</t>
  </si>
  <si>
    <t>warzyw gruntowych</t>
  </si>
  <si>
    <t>w %</t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</si>
  <si>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</si>
  <si>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</si>
  <si>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</si>
  <si>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</si>
  <si>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</si>
  <si>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</si>
  <si>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</si>
  <si>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</si>
  <si>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</si>
  <si>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</si>
  <si>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</si>
  <si>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</si>
  <si>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</si>
  <si>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</si>
  <si>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</si>
  <si>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</si>
  <si>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</si>
  <si>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</si>
  <si>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</si>
  <si>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</si>
  <si>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</si>
  <si>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</si>
  <si>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</si>
  <si>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</si>
  <si>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</si>
  <si>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</si>
  <si>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</si>
  <si>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</si>
  <si>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</si>
  <si>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</si>
  <si>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</si>
  <si>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</si>
  <si>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</si>
  <si>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</si>
  <si>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</si>
  <si>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</si>
  <si>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</si>
  <si>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</si>
  <si>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</si>
  <si>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</si>
  <si>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</si>
  <si>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50 ha i więcej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</si>
  <si>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</si>
  <si>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</si>
  <si>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</si>
  <si>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</si>
  <si>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</si>
  <si>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</si>
  <si>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</si>
  <si>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</si>
  <si>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</si>
  <si>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</si>
  <si>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</si>
  <si>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</si>
  <si>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</si>
  <si>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</si>
  <si>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</si>
  <si>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</si>
  <si>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</si>
  <si>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</si>
  <si>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</si>
  <si>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</si>
  <si>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</si>
  <si>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</si>
  <si>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tonach</t>
  </si>
  <si>
    <t>w kg na 1 ha użytków rolnych</t>
  </si>
  <si>
    <t xml:space="preserve">Przebadana powierzchnia w tys. ha </t>
  </si>
  <si>
    <t xml:space="preserve">kwaśny    pH 4,6 - 5,5 </t>
  </si>
  <si>
    <t xml:space="preserve">lekko kwaśny    pH 5,6 - 6,5  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</si>
  <si>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</si>
  <si>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</si>
  <si>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</si>
  <si>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</si>
  <si>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</si>
  <si>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</si>
  <si>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</si>
  <si>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</si>
  <si>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</si>
  <si>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</si>
  <si>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</si>
  <si>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</si>
  <si>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</si>
  <si>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</si>
  <si>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</si>
  <si>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</si>
  <si>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</si>
  <si>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</si>
  <si>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</si>
  <si>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</si>
  <si>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</si>
  <si>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</si>
  <si>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</si>
  <si>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</si>
  <si>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</si>
  <si>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</si>
  <si>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</si>
  <si>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</si>
  <si>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</si>
  <si>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</si>
  <si>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</si>
  <si>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</si>
  <si>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</si>
  <si>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</si>
  <si>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</si>
  <si>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</si>
  <si>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</si>
  <si>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</si>
  <si>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</si>
  <si>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Buraki cukrowe – za 1 t </t>
  </si>
  <si>
    <t xml:space="preserve">Rzepak i rzepik – za 1 t ziarna </t>
  </si>
  <si>
    <t xml:space="preserve">Tytoń – za 1 t </t>
  </si>
  <si>
    <t xml:space="preserve">Chmiel – za 1 t </t>
  </si>
  <si>
    <t xml:space="preserve">Zioła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</si>
  <si>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</si>
  <si>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</si>
  <si>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</si>
  <si>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</si>
  <si>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</si>
  <si>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</si>
  <si>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</si>
  <si>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</si>
  <si>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</si>
  <si>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</si>
  <si>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</si>
  <si>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</si>
  <si>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</si>
  <si>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</si>
  <si>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</si>
  <si>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</si>
  <si>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</si>
  <si>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</si>
  <si>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</si>
  <si>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</si>
  <si>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</si>
  <si>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</si>
  <si>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</si>
  <si>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</si>
  <si>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</si>
  <si>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</si>
  <si>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</si>
  <si>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</si>
  <si>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</si>
  <si>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</si>
  <si>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</si>
  <si>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</si>
  <si>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</si>
  <si>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</si>
  <si>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</si>
  <si>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</si>
  <si>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</si>
  <si>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</si>
  <si>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</si>
  <si>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</si>
  <si>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</si>
  <si>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</si>
  <si>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</si>
  <si>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</si>
  <si>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</si>
  <si>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</si>
  <si>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</si>
  <si>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</si>
  <si>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</si>
  <si>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</si>
  <si>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</si>
  <si>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</si>
  <si>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</si>
  <si>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</si>
  <si>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</si>
  <si>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</si>
  <si>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</si>
  <si>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</si>
  <si>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</si>
  <si>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</si>
  <si>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</si>
  <si>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</si>
  <si>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</si>
  <si>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</si>
  <si>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</si>
  <si>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</si>
  <si>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</si>
  <si>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</si>
  <si>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</si>
  <si>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</si>
  <si>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</si>
  <si>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</si>
  <si>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</si>
  <si>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</si>
  <si>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</si>
  <si>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</si>
  <si>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</si>
  <si>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</si>
  <si>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</si>
  <si>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</si>
  <si>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</si>
  <si>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</si>
  <si>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</si>
  <si>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</si>
  <si>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</si>
  <si>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</si>
  <si>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</si>
  <si>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</si>
  <si>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w tym buraki pastewne 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</si>
  <si>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</si>
  <si>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</si>
  <si>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</si>
  <si>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</si>
  <si>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mieszanki strączkowe i zbożowo-strączkowe 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</si>
  <si>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</si>
  <si>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</si>
  <si>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</si>
  <si>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</si>
  <si>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</si>
  <si>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</si>
  <si>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</si>
  <si>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</si>
  <si>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</si>
  <si>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</si>
  <si>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</si>
  <si>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mak, gorczyca, soja i inne oleiste (na ziarno)</t>
  </si>
  <si>
    <t>a Zboża podstawowe, mieszanki zbożowe, kukurydza na ziarno, gryka, proso i inne zboża.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</si>
  <si>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</si>
  <si>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</si>
  <si>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</si>
  <si>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</si>
  <si>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</si>
  <si>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</si>
  <si>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</si>
  <si>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</si>
  <si>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</si>
  <si>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</si>
  <si>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 xml:space="preserve">Ogórki </t>
  </si>
  <si>
    <t xml:space="preserve">Pomidory </t>
  </si>
  <si>
    <t>ZBIORY w dt</t>
  </si>
  <si>
    <t>kalafiory</t>
  </si>
  <si>
    <t>a Pietruszka, pory, selery, rzodkiewka, sałata, rabarbar i inne.</t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</si>
  <si>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</si>
  <si>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</si>
  <si>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</si>
  <si>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</si>
  <si>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</si>
  <si>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</si>
  <si>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</si>
  <si>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</si>
  <si>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</si>
  <si>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</si>
  <si>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 xml:space="preserve"> w tym gospodarstwa indywidualne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</si>
  <si>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</si>
  <si>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</si>
  <si>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</si>
  <si>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</si>
  <si>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</si>
  <si>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</si>
  <si>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</si>
  <si>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</si>
  <si>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</si>
  <si>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</si>
  <si>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W ODSETKACH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</si>
  <si>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</si>
  <si>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</si>
  <si>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</si>
  <si>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</si>
  <si>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</si>
  <si>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</si>
  <si>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</si>
  <si>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</si>
  <si>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</si>
  <si>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</si>
  <si>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</si>
  <si>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</si>
  <si>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 xml:space="preserve">Drób kurzy 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</si>
  <si>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</si>
  <si>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</si>
  <si>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</si>
  <si>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</si>
  <si>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</si>
  <si>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</si>
  <si>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</si>
  <si>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</si>
  <si>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</si>
  <si>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</si>
  <si>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</si>
  <si>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</si>
  <si>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</si>
  <si>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</si>
  <si>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</si>
  <si>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</si>
  <si>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</si>
  <si>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</si>
  <si>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</si>
  <si>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</si>
  <si>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Żywiec rzeźny </t>
  </si>
  <si>
    <t xml:space="preserve">owce  </t>
  </si>
  <si>
    <t xml:space="preserve">konie  </t>
  </si>
  <si>
    <t xml:space="preserve">drób  </t>
  </si>
  <si>
    <t xml:space="preserve">Mleko krowie </t>
  </si>
  <si>
    <t xml:space="preserve">zboża konsumpcyjne i paszowe </t>
  </si>
  <si>
    <t xml:space="preserve">zboża siewne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</si>
  <si>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</si>
  <si>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</si>
  <si>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</si>
  <si>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</si>
  <si>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</si>
  <si>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</si>
  <si>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</si>
  <si>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</si>
  <si>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</si>
  <si>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</si>
  <si>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</si>
  <si>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</si>
  <si>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</si>
  <si>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</si>
  <si>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mamki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</si>
  <si>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</si>
  <si>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</si>
  <si>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</si>
  <si>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</si>
  <si>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</si>
  <si>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</si>
  <si>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</si>
  <si>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</si>
  <si>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</si>
  <si>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</si>
  <si>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</si>
  <si>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</si>
  <si>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</si>
  <si>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</si>
  <si>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</si>
  <si>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</si>
  <si>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</si>
  <si>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</si>
  <si>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</si>
  <si>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Owce</t>
  </si>
  <si>
    <t>b Według wagi zwierząt rzeźnych przed ubojem.</t>
  </si>
  <si>
    <t>c Bydło, trzoda chlewna, owce, konie, drób, kozy i króliki.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</si>
  <si>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</si>
  <si>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</si>
  <si>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</si>
  <si>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</si>
  <si>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</si>
  <si>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</si>
  <si>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</si>
  <si>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</si>
  <si>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</si>
  <si>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</si>
  <si>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</si>
  <si>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</si>
  <si>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</si>
  <si>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</si>
  <si>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</si>
  <si>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</si>
  <si>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</si>
  <si>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</si>
  <si>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t>c Łącznie z podrobami.</t>
  </si>
  <si>
    <t>Ogółem         w tonach</t>
  </si>
  <si>
    <t>Na 1 ha użytków rolnych                   w kg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</si>
  <si>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</si>
  <si>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</si>
  <si>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</si>
  <si>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</si>
  <si>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</si>
  <si>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</si>
  <si>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</si>
  <si>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</si>
  <si>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</si>
  <si>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</si>
  <si>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</si>
  <si>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</si>
  <si>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</si>
  <si>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</si>
  <si>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</si>
  <si>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</si>
  <si>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</si>
  <si>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</si>
  <si>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</si>
  <si>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</si>
  <si>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</si>
  <si>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</si>
  <si>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kropka(.) oznacza brak danych</t>
  </si>
  <si>
    <t>bydło</t>
  </si>
  <si>
    <t xml:space="preserve">Kukurydza na zielonkę  </t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</si>
  <si>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</si>
  <si>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</si>
  <si>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</si>
  <si>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</si>
  <si>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</si>
  <si>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</si>
  <si>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</si>
  <si>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</si>
  <si>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</si>
  <si>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</si>
  <si>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</si>
  <si>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</si>
  <si>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</si>
  <si>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liczbach bezwzględnych</t>
  </si>
  <si>
    <t>w dt/ha</t>
  </si>
  <si>
    <t>w dt</t>
  </si>
  <si>
    <t>konopie</t>
  </si>
  <si>
    <t>motylkowe, inne pastewne i trawy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</si>
  <si>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</si>
  <si>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</si>
  <si>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</si>
  <si>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</si>
  <si>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</si>
  <si>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</si>
  <si>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</si>
  <si>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</si>
  <si>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</si>
  <si>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</si>
  <si>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a Od 2010 r. według nowej definicji gospodarstwa rolnego.</t>
  </si>
  <si>
    <t>a W latach gospodarczych. b Od 2010 r. według nowej definicji gospodarstwa rolnego.</t>
  </si>
  <si>
    <t>c W wadze żywej.</t>
  </si>
  <si>
    <t>a Ziemniaki łącznie z powierzchnią i produkcją w ogrodach przydomowych</t>
  </si>
  <si>
    <t>b Warzyw gruntowych - pietruszka, pory, selery, rzodkiewka, sałata, rabarbar i inne</t>
  </si>
  <si>
    <t xml:space="preserve">POLSKA </t>
  </si>
  <si>
    <t>TABL.20. STRUKTURA ODCZYNU GLEB W LATACH 2012 - 2015</t>
  </si>
  <si>
    <t>TABL.21. ZASOBNOŚĆ GLEB W PRZYSWAJALNE MAKROELEMENTY W LATACH 2012 - 2015</t>
  </si>
  <si>
    <t>przeciętny roczny udój mleka od 1 krowy w litrach</t>
  </si>
  <si>
    <t>na 1 ha użytków rolnych w litrach</t>
  </si>
  <si>
    <t>Produkcja mleka krowiego w tys. litrów</t>
  </si>
  <si>
    <t>łubin (biały, wąskolistny, żółty)</t>
  </si>
  <si>
    <t>buhaje, wolce, opasy</t>
  </si>
  <si>
    <t>truskawki i poziomki gruntowe</t>
  </si>
  <si>
    <t>Truskawki i poziomki gruntowe</t>
  </si>
  <si>
    <t>Owoce z drzew</t>
  </si>
  <si>
    <t>leszczyna</t>
  </si>
  <si>
    <t>orzechy laskowe</t>
  </si>
  <si>
    <t>knury</t>
  </si>
  <si>
    <t>Nawozy naturalne</t>
  </si>
  <si>
    <t>obornik w tonach</t>
  </si>
  <si>
    <t>bydła</t>
  </si>
  <si>
    <t>trzody chlewnej</t>
  </si>
  <si>
    <t>owiec</t>
  </si>
  <si>
    <t>a Od 2010 r. według nowej definicji gospodarstwa rolnego</t>
  </si>
  <si>
    <t>b Dane zmienione w stosunku do już publikowanych</t>
  </si>
  <si>
    <t>d Do 2014 r. łącznie z poza sadami, od 2015 r. tylko w sadach</t>
  </si>
  <si>
    <t>a Dane Powszechnego Spisu Rolnego.</t>
  </si>
  <si>
    <t>b W latach 2002, 2005 stan w końcu lipca.</t>
  </si>
  <si>
    <t>c W tys. szt.</t>
  </si>
  <si>
    <t>d Do 2015 r. w wieku powyżej 2 tygodni, od 2016 r. bez względu na wiek</t>
  </si>
  <si>
    <t>len oleisty</t>
  </si>
  <si>
    <t>len włóknisty</t>
  </si>
  <si>
    <t>c Łącznie z mieszankami zbożowo-strączkowymi na ziarno</t>
  </si>
  <si>
    <t>a Brzoskwinie, morele, orzechy włoskie.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</si>
  <si>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</si>
  <si>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</si>
  <si>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</si>
  <si>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</si>
  <si>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</si>
  <si>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</si>
  <si>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</si>
  <si>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</si>
  <si>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</si>
  <si>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Zboża ogółem </t>
    </r>
    <r>
      <rPr>
        <vertAlign val="superscript"/>
        <sz val="10"/>
        <rFont val="Fira Sans"/>
        <family val="2"/>
        <charset val="238"/>
      </rPr>
      <t>a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</si>
  <si>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</si>
  <si>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</si>
  <si>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</si>
  <si>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t>na 100 ha użytków rolnych      w szt.</t>
  </si>
  <si>
    <t>na 100 ha użytków rolnych       w szt.</t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</si>
  <si>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</si>
  <si>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</si>
  <si>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t>na 100 ha użytków rolnych     w szt.</t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</si>
  <si>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b</t>
    </r>
  </si>
  <si>
    <r>
      <t>Żywiec rzeźny ogółem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</si>
  <si>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</si>
  <si>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</si>
  <si>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t>na 1 ha użytków rolnych            w zł</t>
  </si>
  <si>
    <r>
      <t xml:space="preserve">Ziemniaki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</si>
  <si>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</si>
  <si>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t xml:space="preserve">Ziarno zbóż ogółem – za 1 t </t>
  </si>
  <si>
    <r>
      <t>TABL. 1. UŻYTKOWANIE GRUNTÓW W GOSPODARSTWACH ROLNYCH WEDŁUG RODZAJU UŻYTKÓW ROLNYCH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</si>
  <si>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</si>
  <si>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 xml:space="preserve">Trzoda chlewna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</si>
  <si>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Drób </t>
    </r>
    <r>
      <rPr>
        <vertAlign val="superscript"/>
        <sz val="10"/>
        <rFont val="Fira Sans"/>
        <family val="2"/>
        <charset val="238"/>
      </rPr>
      <t>cd</t>
    </r>
    <r>
      <rPr>
        <sz val="10"/>
        <rFont val="Fira Sans"/>
        <family val="2"/>
        <charset val="238"/>
      </rPr>
      <t xml:space="preserve"> 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</si>
  <si>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</si>
  <si>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 </t>
    </r>
  </si>
  <si>
    <t>Ziarno zbóż ogółem</t>
  </si>
  <si>
    <r>
      <t>TABL. 7.  ZUŻYCIE NAWOZÓW MINERALNYCH I WAPNIOWYCH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</si>
  <si>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b</t>
    </r>
  </si>
  <si>
    <r>
      <t>fosforowe (P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</t>
    </r>
  </si>
  <si>
    <r>
      <t>potasowe (K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O)</t>
    </r>
  </si>
  <si>
    <r>
      <t>gnojówka w m</t>
    </r>
    <r>
      <rPr>
        <vertAlign val="superscript"/>
        <sz val="10"/>
        <rFont val="Fira Sans"/>
        <family val="2"/>
        <charset val="238"/>
      </rPr>
      <t>3</t>
    </r>
  </si>
  <si>
    <r>
      <rPr>
        <b/>
        <sz val="8"/>
        <color indexed="8"/>
        <rFont val="Fira Sans"/>
        <family val="2"/>
        <charset val="238"/>
      </rPr>
      <t>Źródło:</t>
    </r>
    <r>
      <rPr>
        <sz val="8"/>
        <color indexed="8"/>
        <rFont val="Fira Sans"/>
        <family val="2"/>
        <charset val="238"/>
      </rPr>
      <t xml:space="preserve"> dane Krajowej Stacji Chemiczno-Rolniczej. </t>
    </r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</si>
  <si>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</si>
  <si>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</si>
  <si>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</si>
  <si>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r>
      <t>ziemniaków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</si>
  <si>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warzyw gruntowych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</si>
  <si>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POLSKA</t>
    </r>
    <r>
      <rPr>
        <sz val="10"/>
        <color theme="1"/>
        <rFont val="Fira Sans"/>
        <family val="2"/>
        <charset val="238"/>
      </rPr>
      <t xml:space="preserve"> </t>
    </r>
  </si>
  <si>
    <r>
      <t>Pogłowie</t>
    </r>
    <r>
      <rPr>
        <vertAlign val="superscript"/>
        <sz val="10"/>
        <color theme="1"/>
        <rFont val="Fira Sans"/>
        <family val="2"/>
        <charset val="238"/>
      </rPr>
      <t>b</t>
    </r>
  </si>
  <si>
    <r>
      <t xml:space="preserve">Zużycie nawozów w przeliczeniu na czysty składnik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</si>
  <si>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 xml:space="preserve">wapniowych </t>
    </r>
    <r>
      <rPr>
        <vertAlign val="superscript"/>
        <sz val="10"/>
        <color theme="1"/>
        <rFont val="Fira Sans"/>
        <family val="2"/>
        <charset val="238"/>
      </rPr>
      <t>d</t>
    </r>
  </si>
  <si>
    <t>bydła na 100 ha użytków rolnych</t>
  </si>
  <si>
    <t>trzody chlewnej na 100 ha użytków rolnych</t>
  </si>
  <si>
    <t>owiec na 100 ha użytków rolnych</t>
  </si>
  <si>
    <r>
      <t xml:space="preserve">ziemniaków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</si>
  <si>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Pogłowie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</si>
  <si>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wapnio-wych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</si>
  <si>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>Zużycie nawozów               w przeliczeniu na czysty składnik</t>
    </r>
    <r>
      <rPr>
        <vertAlign val="superscript"/>
        <sz val="10"/>
        <color theme="1"/>
        <rFont val="Fira Sans"/>
        <family val="2"/>
        <charset val="238"/>
      </rPr>
      <t xml:space="preserve"> b</t>
    </r>
  </si>
  <si>
    <t>2017 = 100</t>
  </si>
  <si>
    <t>na 100 ha użytków rolnych             w szt.</t>
  </si>
  <si>
    <t xml:space="preserve">Wełna w t  </t>
  </si>
  <si>
    <t>Opryskiwacze polowe i sadownicze</t>
  </si>
  <si>
    <t>Urządzenia niestandardowe</t>
  </si>
  <si>
    <t>zaprawiarki do nasion</t>
  </si>
  <si>
    <t>opryksiwacze ręczne lub plecakowe</t>
  </si>
  <si>
    <t>opryskiwacze taczkowe</t>
  </si>
  <si>
    <t>specjalne instalacje do wykonywania oprysków w szklarniach lub tunelach</t>
  </si>
  <si>
    <t>inny sprzęt specjalistyczny do zabiegów ochrony roślin</t>
  </si>
  <si>
    <t xml:space="preserve">OGÓŁEM  </t>
  </si>
  <si>
    <t>Zboża w kg</t>
  </si>
  <si>
    <t>w tym zboża podstawowe w kg</t>
  </si>
  <si>
    <t>Ziemniaki w kg</t>
  </si>
  <si>
    <t>na 1 ha użytków rolnych</t>
  </si>
  <si>
    <r>
      <t xml:space="preserve">Żywiec rzeźny </t>
    </r>
    <r>
      <rPr>
        <vertAlign val="superscript"/>
        <sz val="10"/>
        <rFont val="Fira Sans"/>
        <family val="2"/>
        <charset val="238"/>
      </rPr>
      <t>c</t>
    </r>
    <r>
      <rPr>
        <sz val="10"/>
        <rFont val="Fira Sans"/>
        <family val="2"/>
        <charset val="238"/>
      </rPr>
      <t xml:space="preserve"> w kg</t>
    </r>
  </si>
  <si>
    <t xml:space="preserve">w tym jadalne </t>
  </si>
  <si>
    <t>a na 100 ha użytków rolnych w kg</t>
  </si>
  <si>
    <t xml:space="preserve">Powierzchnia ogólna </t>
  </si>
  <si>
    <t>2018=100</t>
  </si>
  <si>
    <t>TABL. 10.  ŚREDNIE MIESIĘCZNE TEMPERATURY POWIETRZA W 2019 R.</t>
  </si>
  <si>
    <t>TABL. 11.  ŚREDNIE MIESIĘCZNE SUMY OPADÓW ATMOSFERYCZNYCH W 2019 R.</t>
  </si>
  <si>
    <t>TABL. 12.  USŁONECZNIENIE W WOJEWÓDZTWIE LUBELSKIM W 2019 R.</t>
  </si>
  <si>
    <t>TABL. 13. UŻYTKOWANIE GRUNTÓW W GOSPODARSTWACH ROLNYCH WEDŁUG RODZAJU UŻYTKÓW ROLNYCH W 2019 R.</t>
  </si>
  <si>
    <t>TABL. 14. UŻYTKOWANIE GRUNTÓW W GOSPODARSTWACH ROLNYCH WEDŁUG GRUP OBSZAROWYCH UŻYTKÓW ROLNYCH W 2019 R.</t>
  </si>
  <si>
    <t>TABL. 15. LICZBA GOSPODARSTW ROLNYCH POSIADAJĄCYCH UŻYTKI ROLNE WEDŁUG RODZAJU W 2019 R.</t>
  </si>
  <si>
    <t>TABL. 25. POWIERZCHNIA ZASIEWÓW W 2019 R.</t>
  </si>
  <si>
    <t>TABL. 26. PLONY GŁÓWNYCH ZIEMIOPŁODÓW W 2019 R.</t>
  </si>
  <si>
    <t>TABL. 27. ZBIORY GŁÓWNYCH ZIEMIOPŁODÓW W 2019 R.</t>
  </si>
  <si>
    <t>TABL. 28. POWIERZCHNIA, PLONY I ZBIORY WARZYW GRUNTOWYCH W 2019 R.</t>
  </si>
  <si>
    <t>TABL. 29. POWIERZCHNIA UPRAWY DRZEW I KRZEWÓW OWOCOWYCH ORAZ PLANTACJI JAGODOWYCH I LESZCZYNY, PLONY I ZBIORY OWOCÓW ORAZ ORZECHÓW LASKOWYCH W 2019 R.</t>
  </si>
  <si>
    <t>TABL. 30. POWIERZCHNIA, PLONY I ZBIORY SIANA Z ŁĄK TRWAŁYCH W 2019 R.</t>
  </si>
  <si>
    <t>TABL. 31. UŻYTKOWANIE ŁĄK TRWAŁYCH W 2019 R.</t>
  </si>
  <si>
    <t>TABL. 32.  ZWIERZĘTA GOSPODARSKIE W 2019 R.</t>
  </si>
  <si>
    <t>TABL. 33. POGŁOWIE BYDŁA W 2019 R.</t>
  </si>
  <si>
    <t>2018 = 100</t>
  </si>
  <si>
    <t>TABL. 34. POGŁOWIE TRZODY CHLEWNEJ W 2019 R.</t>
  </si>
  <si>
    <t>TABL. 35. POGŁOWIE DROBIU W 2019 R.</t>
  </si>
  <si>
    <t>TABL. 36. POGŁOWIE OWIEC, KONI I KÓZ W 2019 R.</t>
  </si>
  <si>
    <r>
      <t>TABL. 37. PRODUKCJA ŻYWCA RZEŹNEGO W 2018 R.</t>
    </r>
    <r>
      <rPr>
        <b/>
        <vertAlign val="superscript"/>
        <sz val="10"/>
        <rFont val="Fira Sans"/>
        <family val="2"/>
        <charset val="238"/>
      </rPr>
      <t>a</t>
    </r>
  </si>
  <si>
    <r>
      <t>TABL. 38. PRODUKCJA ŻYWCA RZEŹNEGO W WADZE BITEJ CIEPŁEJ (WBC) W 2018 R.</t>
    </r>
    <r>
      <rPr>
        <b/>
        <vertAlign val="superscript"/>
        <sz val="10"/>
        <rFont val="Fira Sans"/>
        <family val="2"/>
        <charset val="238"/>
      </rPr>
      <t>a</t>
    </r>
  </si>
  <si>
    <t>TABL. 39. PRODUKCJA MLEKA KROWIEGO, JAJ KURZYCH, WEŁNY I MIODU W 2018 R.</t>
  </si>
  <si>
    <t>2018= 100</t>
  </si>
  <si>
    <r>
      <t xml:space="preserve">TABL. 40.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PRODUKTÓW ROLNYCH W 2019 R. (ceny bieżące)</t>
    </r>
  </si>
  <si>
    <t>TABL.43. PRZECIĘTNE CENY GRUNTÓW ORNYCH I ŁĄK W OBROCIE PRYWATNYM W 2019 R.</t>
  </si>
  <si>
    <t>TABL. 44. PRZECIĘTNE CENY SKUPU WAŻNIEJSZYCH PRODUKTÓW ROLNYCH W 2019 R.</t>
  </si>
  <si>
    <t>TABL. 45. PRZECIĘTNE CENY UZYSKIWANE PRZEZ ROLNIKÓW NA TARGOWISKACH WEDŁUG MIESIĘCY W 2019 R.</t>
  </si>
  <si>
    <r>
      <t xml:space="preserve">TABL. 23. DYNAMIKA PRODUKCJI ROLNICZEJ W 2018 R. </t>
    </r>
    <r>
      <rPr>
        <b/>
        <vertAlign val="superscript"/>
        <sz val="10"/>
        <rFont val="Fira Sans"/>
        <family val="2"/>
        <charset val="238"/>
      </rPr>
      <t>a</t>
    </r>
  </si>
  <si>
    <t>TABL. 24. STRUKTURA GLOBALNEJ PRODUKCJI ROLNICZEJ W 2018 R. (ceny stałe)</t>
  </si>
  <si>
    <t>TABL. 8.  WOJEWÓDZTWO LUBELSKIE NA TLE INNYCH WOJEWÓDZTW W 2019 R.</t>
  </si>
  <si>
    <t>TABL. 9. LOKATA WOJEWÓDZTWA LUBELSKIEGO NA TLE INNYCH  WOJEWÓDZTW W 2019 R.</t>
  </si>
  <si>
    <t>2017/2018 = 100</t>
  </si>
  <si>
    <t>TABL.18. ZUŻYCIE NAWOZÓW MINERALNYCH I WAPNIOWYCH (w przeliczeni na czysty składnik) W ROKU GOSPODARCZYM 2018/2019</t>
  </si>
  <si>
    <t>TABL.19. ZUŻYCIE NAWOZÓW NATURALNYCH W ROKU GOSPODARCZYM 2018/2019</t>
  </si>
  <si>
    <r>
      <t xml:space="preserve">TABL. 22. PRODUKCJA ROLNICZA W 2018 R. </t>
    </r>
    <r>
      <rPr>
        <b/>
        <vertAlign val="superscript"/>
        <sz val="10"/>
        <rFont val="Fira Sans"/>
        <family val="2"/>
        <charset val="238"/>
      </rPr>
      <t>a</t>
    </r>
  </si>
  <si>
    <t>a  Ceny stałe w 2017 r.</t>
  </si>
  <si>
    <t>b Aronia, borówka wysoka, winorośl i inne.</t>
  </si>
  <si>
    <r>
      <t xml:space="preserve">   OGÓŁEM</t>
    </r>
    <r>
      <rPr>
        <sz val="10"/>
        <color theme="1"/>
        <rFont val="Fira Sans"/>
        <family val="2"/>
        <charset val="238"/>
      </rPr>
      <t xml:space="preserve"> </t>
    </r>
  </si>
  <si>
    <t>wołowy (bez cielęcego)</t>
  </si>
  <si>
    <t>wołowe (bez cielęcego)</t>
  </si>
  <si>
    <r>
      <t xml:space="preserve">TABL. 41.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2019 R. (ceny bieżące)</t>
    </r>
  </si>
  <si>
    <t>TABL. 42. SKUP WAŻNIEJSZYCH PRODUKTÓW ROLNYCH W 2019 R.</t>
  </si>
  <si>
    <t>TABL.17. GOSPODARSTWA ROLNE WYKORZYSTUJĄCE OPRYSKIWACZE I NIESTANDARDOWE URZĄDZENIA DO ZABIEGÓW OCHRONY ROŚLIN W ROKU GOSPODARCZYM 2018/2019</t>
  </si>
  <si>
    <r>
      <t>gnojowica w m</t>
    </r>
    <r>
      <rPr>
        <vertAlign val="superscript"/>
        <sz val="10"/>
        <rFont val="Fira Sans"/>
        <family val="2"/>
        <charset val="238"/>
      </rPr>
      <t>3</t>
    </r>
  </si>
  <si>
    <t>Powierzchnia nawożenia w ha</t>
  </si>
  <si>
    <t>obornik</t>
  </si>
  <si>
    <t>gnojówka</t>
  </si>
  <si>
    <t>gnojowica</t>
  </si>
  <si>
    <t>a Łącznie z produkcją  w ogrodach przydomowych. b Stan w czerwcu. c W roku gospodarczym 2018/2019. d Łącznie z wapnem defekacyjnym.</t>
  </si>
  <si>
    <t>a Stan w czerwcu.  b W roku gospodarczym 2018/2019.  c Łącznie z wapnem defekacyjnym.</t>
  </si>
  <si>
    <r>
      <t>ziemniaki</t>
    </r>
    <r>
      <rPr>
        <vertAlign val="superscript"/>
        <sz val="10"/>
        <rFont val="Fira Sans"/>
        <family val="2"/>
        <charset val="238"/>
      </rPr>
      <t>c</t>
    </r>
  </si>
  <si>
    <r>
      <t>warzywa gruntowe</t>
    </r>
    <r>
      <rPr>
        <vertAlign val="superscript"/>
        <sz val="10"/>
        <rFont val="Fira Sans"/>
        <family val="2"/>
        <charset val="238"/>
      </rPr>
      <t>c</t>
    </r>
  </si>
  <si>
    <r>
      <t>Ziemniaki</t>
    </r>
    <r>
      <rPr>
        <vertAlign val="superscript"/>
        <sz val="10"/>
        <rFont val="Fira Sans"/>
        <family val="2"/>
        <charset val="238"/>
      </rPr>
      <t>c</t>
    </r>
  </si>
  <si>
    <r>
      <t>Warzywa gruntowe</t>
    </r>
    <r>
      <rPr>
        <vertAlign val="superscript"/>
        <sz val="10"/>
        <rFont val="Fira Sans"/>
        <family val="2"/>
        <charset val="238"/>
      </rPr>
      <t>c</t>
    </r>
  </si>
  <si>
    <t>c Łącznie z powierzchnią w ogrodach przydomowych</t>
  </si>
  <si>
    <t>Przemysłowe  w tym</t>
  </si>
  <si>
    <t>b Bez powierzchni w ogrodach przydomowych.</t>
  </si>
  <si>
    <t>b Bez powierzchni i produkcji w ogrodach przydomowych.</t>
  </si>
  <si>
    <t>b Bez produkcji w ogrodach przydomowych.</t>
  </si>
  <si>
    <t>TABL. 16. LICZBA GOSPODARSTW ROLNYCH POSIADAJĄCYCH UŻYTKI ROLNE WEDŁUG GRUP OBSZAROWYCH UŻYTKÓW ROLNYCH W 2019 R.</t>
  </si>
  <si>
    <r>
      <t>SADY</t>
    </r>
    <r>
      <rPr>
        <b/>
        <vertAlign val="superscript"/>
        <sz val="10"/>
        <rFont val="Fira Sans"/>
        <family val="2"/>
        <charset val="238"/>
      </rPr>
      <t>d</t>
    </r>
  </si>
  <si>
    <r>
      <t xml:space="preserve">Warzywa 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t </t>
    </r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</si>
  <si>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 xml:space="preserve">c </t>
    </r>
    <r>
      <rPr>
        <b/>
        <sz val="10"/>
        <rFont val="Fira Sans"/>
        <family val="2"/>
        <charset val="238"/>
      </rPr>
      <t xml:space="preserve">w 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</si>
</sst>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52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i/>
      <sz val="8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bscript"/>
      <sz val="10"/>
      <name val="Fira Sans"/>
      <family val="2"/>
      <charset val="238"/>
    </font>
    <font>
      <sz val="10"/>
      <name val=" fira sans"/>
      <charset val="238"/>
    </font>
    <font>
      <u/>
      <sz val="10"/>
      <color rgb="FFFF0000"/>
      <name val=" fira sans"/>
      <charset val="238"/>
    </font>
    <font>
      <b/>
      <sz val="10"/>
      <name val=" fira sans"/>
      <charset val="238"/>
    </font>
    <font>
      <b/>
      <sz val="10"/>
      <color theme="1"/>
      <name val=" fira sans"/>
      <charset val="238"/>
    </font>
    <font>
      <sz val="12"/>
      <color rgb="FF0070C0"/>
      <name val=" fira sans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i/>
      <sz val="10"/>
      <color theme="1"/>
      <name val="Fira Sans"/>
      <family val="2"/>
      <charset val="238"/>
    </font>
    <font>
      <b/>
      <i/>
      <sz val="10"/>
      <name val="Fira Sans"/>
      <family val="2"/>
      <charset val="238"/>
    </font>
    <font>
      <b/>
      <i/>
      <sz val="10"/>
      <color rgb="FF000000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b/>
      <sz val="12"/>
      <color rgb="FFFF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i/>
      <sz val="8"/>
      <name val="Fira Sans"/>
      <family val="2"/>
      <charset val="238"/>
    </font>
    <font>
      <b/>
      <sz val="1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</cellStyleXfs>
  <cellXfs count="50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5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/>
    <xf numFmtId="3" fontId="7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0"/>
    </xf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right" vertical="center" wrapText="1" indent="1"/>
    </xf>
    <xf numFmtId="3" fontId="14" fillId="0" borderId="4" xfId="0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6"/>
    </xf>
    <xf numFmtId="3" fontId="14" fillId="0" borderId="0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14" fillId="0" borderId="3" xfId="0" applyFont="1" applyFill="1" applyBorder="1" applyAlignment="1">
      <alignment horizontal="left" vertical="center" wrapText="1" indent="4"/>
    </xf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/>
    <xf numFmtId="3" fontId="14" fillId="0" borderId="0" xfId="0" applyNumberFormat="1" applyFont="1" applyFill="1"/>
    <xf numFmtId="3" fontId="14" fillId="0" borderId="5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4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10" xfId="0" applyFont="1" applyBorder="1"/>
    <xf numFmtId="0" fontId="14" fillId="0" borderId="6" xfId="0" applyFont="1" applyBorder="1"/>
    <xf numFmtId="165" fontId="14" fillId="0" borderId="5" xfId="0" applyNumberFormat="1" applyFont="1" applyBorder="1" applyAlignment="1">
      <alignment horizontal="right" vertical="center" wrapText="1" indent="1"/>
    </xf>
    <xf numFmtId="165" fontId="14" fillId="0" borderId="4" xfId="0" applyNumberFormat="1" applyFont="1" applyBorder="1" applyAlignment="1">
      <alignment horizontal="right" vertical="center" wrapText="1" indent="1"/>
    </xf>
    <xf numFmtId="3" fontId="17" fillId="0" borderId="0" xfId="0" applyNumberFormat="1" applyFont="1" applyAlignment="1">
      <alignment horizontal="left" vertical="center"/>
    </xf>
    <xf numFmtId="3" fontId="14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6"/>
    </xf>
    <xf numFmtId="3" fontId="14" fillId="0" borderId="4" xfId="0" applyNumberFormat="1" applyFont="1" applyFill="1" applyBorder="1" applyAlignment="1">
      <alignment horizontal="right" vertical="center" wrapText="1" indent="1"/>
    </xf>
    <xf numFmtId="0" fontId="8" fillId="0" borderId="0" xfId="0" applyFont="1"/>
    <xf numFmtId="0" fontId="8" fillId="0" borderId="8" xfId="0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0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/>
    <xf numFmtId="0" fontId="14" fillId="0" borderId="3" xfId="0" applyFont="1" applyBorder="1" applyAlignment="1">
      <alignment horizontal="lef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/>
    <xf numFmtId="0" fontId="11" fillId="0" borderId="0" xfId="0" applyFont="1" applyAlignment="1">
      <alignment horizontal="justify" vertical="center"/>
    </xf>
    <xf numFmtId="0" fontId="14" fillId="0" borderId="3" xfId="0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3" fontId="10" fillId="0" borderId="0" xfId="0" applyNumberFormat="1" applyFont="1" applyBorder="1" applyAlignment="1">
      <alignment horizontal="right"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0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indent="6"/>
    </xf>
    <xf numFmtId="0" fontId="14" fillId="0" borderId="3" xfId="0" applyFont="1" applyBorder="1" applyAlignment="1">
      <alignment horizontal="left" vertical="center" wrapText="1" indent="8"/>
    </xf>
    <xf numFmtId="0" fontId="14" fillId="0" borderId="3" xfId="0" applyFont="1" applyBorder="1" applyAlignment="1">
      <alignment horizontal="left" vertical="center" wrapText="1" indent="10"/>
    </xf>
    <xf numFmtId="0" fontId="4" fillId="0" borderId="0" xfId="0" applyFont="1"/>
    <xf numFmtId="165" fontId="14" fillId="0" borderId="0" xfId="0" applyNumberFormat="1" applyFont="1" applyBorder="1" applyAlignment="1">
      <alignment horizontal="right" vertical="center" wrapText="1"/>
    </xf>
    <xf numFmtId="0" fontId="24" fillId="0" borderId="0" xfId="0" applyFont="1"/>
    <xf numFmtId="0" fontId="14" fillId="0" borderId="0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5" xfId="0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165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8" fillId="0" borderId="0" xfId="0" applyFont="1"/>
    <xf numFmtId="3" fontId="14" fillId="0" borderId="0" xfId="0" applyNumberFormat="1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8" fillId="0" borderId="5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left" vertical="center" indent="8"/>
    </xf>
    <xf numFmtId="16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5"/>
    </xf>
    <xf numFmtId="164" fontId="14" fillId="0" borderId="0" xfId="0" applyNumberFormat="1" applyFont="1" applyBorder="1" applyAlignment="1">
      <alignment horizontal="righ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/>
    <xf numFmtId="164" fontId="17" fillId="0" borderId="0" xfId="0" applyNumberFormat="1" applyFont="1" applyAlignment="1">
      <alignment horizontal="left" vertical="center" indent="10"/>
    </xf>
    <xf numFmtId="0" fontId="17" fillId="0" borderId="0" xfId="0" applyFont="1" applyAlignment="1">
      <alignment horizontal="left" vertical="center" indent="8"/>
    </xf>
    <xf numFmtId="0" fontId="14" fillId="0" borderId="0" xfId="0" applyFont="1" applyBorder="1" applyAlignment="1">
      <alignment vertical="center" wrapText="1"/>
    </xf>
    <xf numFmtId="0" fontId="28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5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/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vertical="center"/>
    </xf>
    <xf numFmtId="3" fontId="17" fillId="0" borderId="5" xfId="2" applyNumberFormat="1" applyFont="1" applyBorder="1" applyAlignment="1">
      <alignment vertical="center"/>
    </xf>
    <xf numFmtId="3" fontId="17" fillId="0" borderId="4" xfId="2" applyNumberFormat="1" applyFont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left" vertical="center" wrapText="1" indent="2"/>
    </xf>
    <xf numFmtId="4" fontId="14" fillId="0" borderId="3" xfId="0" applyNumberFormat="1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horizontal="left" vertical="center" wrapText="1" indent="3"/>
    </xf>
    <xf numFmtId="4" fontId="14" fillId="0" borderId="3" xfId="0" applyNumberFormat="1" applyFont="1" applyBorder="1" applyAlignment="1">
      <alignment horizontal="left" vertical="center" wrapText="1" indent="4"/>
    </xf>
    <xf numFmtId="164" fontId="7" fillId="0" borderId="0" xfId="0" applyNumberFormat="1" applyFont="1" applyAlignment="1"/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17" fillId="0" borderId="3" xfId="0" applyFont="1" applyBorder="1" applyAlignment="1">
      <alignment wrapText="1"/>
    </xf>
    <xf numFmtId="3" fontId="17" fillId="0" borderId="5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165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/>
    <xf numFmtId="0" fontId="14" fillId="0" borderId="0" xfId="0" applyFont="1" applyAlignment="1"/>
    <xf numFmtId="3" fontId="14" fillId="0" borderId="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31" fillId="0" borderId="0" xfId="0" applyFont="1"/>
    <xf numFmtId="3" fontId="17" fillId="0" borderId="5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14" fillId="0" borderId="3" xfId="0" applyFont="1" applyFill="1" applyBorder="1" applyAlignment="1">
      <alignment horizontal="left" vertical="center" wrapText="1" indent="5"/>
    </xf>
    <xf numFmtId="0" fontId="14" fillId="0" borderId="3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165" fontId="17" fillId="0" borderId="5" xfId="0" applyNumberFormat="1" applyFont="1" applyFill="1" applyBorder="1" applyAlignment="1">
      <alignment horizontal="right" vertical="center" wrapText="1"/>
    </xf>
    <xf numFmtId="165" fontId="17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4" fillId="0" borderId="4" xfId="0" applyNumberFormat="1" applyFont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Alignment="1">
      <alignment vertical="center"/>
    </xf>
    <xf numFmtId="49" fontId="14" fillId="0" borderId="3" xfId="0" applyNumberFormat="1" applyFont="1" applyBorder="1" applyAlignment="1">
      <alignment vertical="center" wrapText="1"/>
    </xf>
    <xf numFmtId="165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Border="1" applyAlignment="1">
      <alignment vertical="center" wrapText="1"/>
    </xf>
    <xf numFmtId="0" fontId="13" fillId="0" borderId="0" xfId="0" applyFont="1"/>
    <xf numFmtId="164" fontId="7" fillId="0" borderId="0" xfId="0" applyNumberFormat="1" applyFont="1"/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3" fontId="14" fillId="0" borderId="0" xfId="0" applyNumberFormat="1" applyFont="1" applyFill="1" applyAlignment="1">
      <alignment vertical="center"/>
    </xf>
    <xf numFmtId="0" fontId="33" fillId="0" borderId="0" xfId="2" applyFont="1"/>
    <xf numFmtId="0" fontId="34" fillId="0" borderId="0" xfId="1" applyFont="1" applyAlignment="1">
      <alignment horizontal="left" vertical="center"/>
    </xf>
    <xf numFmtId="0" fontId="33" fillId="0" borderId="0" xfId="2" applyFont="1" applyBorder="1"/>
    <xf numFmtId="0" fontId="36" fillId="0" borderId="8" xfId="0" applyFont="1" applyBorder="1" applyAlignment="1">
      <alignment vertical="center" wrapText="1"/>
    </xf>
    <xf numFmtId="0" fontId="36" fillId="0" borderId="10" xfId="0" applyFont="1" applyBorder="1" applyAlignment="1">
      <alignment horizontal="right" vertical="center" wrapText="1"/>
    </xf>
    <xf numFmtId="0" fontId="36" fillId="0" borderId="6" xfId="0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3" fillId="0" borderId="0" xfId="2" applyFont="1" applyFill="1"/>
    <xf numFmtId="0" fontId="14" fillId="0" borderId="0" xfId="2" applyFont="1"/>
    <xf numFmtId="0" fontId="14" fillId="0" borderId="0" xfId="2" applyFont="1" applyBorder="1"/>
    <xf numFmtId="0" fontId="17" fillId="0" borderId="0" xfId="2" applyFont="1" applyAlignment="1">
      <alignment wrapText="1"/>
    </xf>
    <xf numFmtId="0" fontId="14" fillId="0" borderId="0" xfId="2" applyFont="1" applyFill="1"/>
    <xf numFmtId="0" fontId="17" fillId="0" borderId="0" xfId="2" applyFont="1"/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" wrapText="1"/>
    </xf>
    <xf numFmtId="0" fontId="22" fillId="0" borderId="5" xfId="0" applyFont="1" applyBorder="1" applyAlignment="1">
      <alignment horizontal="right" vertical="center" wrapText="1"/>
    </xf>
    <xf numFmtId="0" fontId="14" fillId="0" borderId="5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38" fillId="0" borderId="0" xfId="3" applyFont="1" applyFill="1" applyBorder="1" applyAlignment="1"/>
    <xf numFmtId="0" fontId="14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164" fontId="17" fillId="0" borderId="6" xfId="0" applyNumberFormat="1" applyFont="1" applyBorder="1" applyAlignment="1">
      <alignment horizontal="right" vertical="center" wrapText="1"/>
    </xf>
    <xf numFmtId="166" fontId="14" fillId="0" borderId="5" xfId="0" applyNumberFormat="1" applyFont="1" applyBorder="1" applyAlignment="1">
      <alignment horizontal="justify" vertical="center" wrapText="1"/>
    </xf>
    <xf numFmtId="166" fontId="14" fillId="0" borderId="0" xfId="0" applyNumberFormat="1" applyFont="1" applyBorder="1" applyAlignment="1">
      <alignment horizontal="justify" vertical="center" wrapText="1"/>
    </xf>
    <xf numFmtId="0" fontId="14" fillId="0" borderId="5" xfId="0" applyFont="1" applyBorder="1"/>
    <xf numFmtId="0" fontId="14" fillId="0" borderId="3" xfId="0" applyFont="1" applyBorder="1" applyAlignment="1">
      <alignment horizontal="left" vertical="center" wrapText="1" indent="7"/>
    </xf>
    <xf numFmtId="164" fontId="14" fillId="0" borderId="5" xfId="0" applyNumberFormat="1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0" fillId="0" borderId="3" xfId="0" applyFont="1" applyBorder="1" applyAlignment="1">
      <alignment horizontal="left" vertical="center" wrapText="1"/>
    </xf>
    <xf numFmtId="165" fontId="41" fillId="0" borderId="5" xfId="0" applyNumberFormat="1" applyFont="1" applyBorder="1" applyAlignment="1">
      <alignment horizontal="right" vertical="center" wrapText="1"/>
    </xf>
    <xf numFmtId="165" fontId="41" fillId="0" borderId="4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40" fillId="0" borderId="5" xfId="0" applyNumberFormat="1" applyFont="1" applyBorder="1" applyAlignment="1">
      <alignment horizontal="right" vertical="center" wrapText="1"/>
    </xf>
    <xf numFmtId="0" fontId="40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40" fillId="0" borderId="5" xfId="0" applyNumberFormat="1" applyFont="1" applyBorder="1" applyAlignment="1">
      <alignment horizontal="right" vertical="center" wrapText="1"/>
    </xf>
    <xf numFmtId="1" fontId="40" fillId="0" borderId="4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65" fontId="17" fillId="0" borderId="4" xfId="0" applyNumberFormat="1" applyFont="1" applyBorder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4" fillId="0" borderId="0" xfId="1" applyFont="1"/>
    <xf numFmtId="0" fontId="23" fillId="0" borderId="0" xfId="1" applyFont="1"/>
    <xf numFmtId="0" fontId="25" fillId="0" borderId="0" xfId="0" applyFont="1"/>
    <xf numFmtId="3" fontId="17" fillId="0" borderId="4" xfId="0" applyNumberFormat="1" applyFont="1" applyBorder="1"/>
    <xf numFmtId="3" fontId="14" fillId="0" borderId="4" xfId="0" applyNumberFormat="1" applyFont="1" applyBorder="1"/>
    <xf numFmtId="3" fontId="14" fillId="0" borderId="4" xfId="0" applyNumberFormat="1" applyFont="1" applyBorder="1" applyAlignment="1">
      <alignment vertical="center"/>
    </xf>
    <xf numFmtId="165" fontId="14" fillId="0" borderId="5" xfId="0" applyNumberFormat="1" applyFont="1" applyFill="1" applyBorder="1"/>
    <xf numFmtId="0" fontId="17" fillId="0" borderId="0" xfId="2" applyFont="1" applyAlignment="1"/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165" fontId="17" fillId="0" borderId="0" xfId="0" applyNumberFormat="1" applyFont="1" applyFill="1" applyBorder="1" applyAlignment="1">
      <alignment horizontal="right" vertical="center" wrapText="1"/>
    </xf>
    <xf numFmtId="1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/>
    <xf numFmtId="0" fontId="17" fillId="0" borderId="0" xfId="0" applyFont="1" applyBorder="1" applyAlignment="1">
      <alignment vertical="center"/>
    </xf>
    <xf numFmtId="3" fontId="14" fillId="0" borderId="3" xfId="0" applyNumberFormat="1" applyFont="1" applyBorder="1" applyAlignment="1">
      <alignment horizontal="left" vertical="center" wrapText="1" indent="2"/>
    </xf>
    <xf numFmtId="3" fontId="14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4" fontId="14" fillId="0" borderId="4" xfId="0" applyNumberFormat="1" applyFont="1" applyBorder="1"/>
    <xf numFmtId="4" fontId="14" fillId="0" borderId="4" xfId="0" applyNumberFormat="1" applyFont="1" applyBorder="1" applyAlignment="1">
      <alignment vertical="center"/>
    </xf>
    <xf numFmtId="0" fontId="14" fillId="0" borderId="4" xfId="0" applyFont="1" applyBorder="1"/>
    <xf numFmtId="2" fontId="14" fillId="0" borderId="4" xfId="0" applyNumberFormat="1" applyFont="1" applyBorder="1"/>
    <xf numFmtId="165" fontId="14" fillId="0" borderId="4" xfId="0" applyNumberFormat="1" applyFont="1" applyBorder="1" applyAlignment="1">
      <alignment horizontal="right"/>
    </xf>
    <xf numFmtId="165" fontId="14" fillId="0" borderId="5" xfId="0" applyNumberFormat="1" applyFont="1" applyBorder="1"/>
    <xf numFmtId="2" fontId="17" fillId="0" borderId="5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vertical="center"/>
    </xf>
    <xf numFmtId="3" fontId="14" fillId="0" borderId="5" xfId="0" quotePrefix="1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3" fontId="14" fillId="0" borderId="5" xfId="0" applyNumberFormat="1" applyFont="1" applyBorder="1" applyAlignment="1">
      <alignment horizontal="right" vertical="center" indent="1"/>
    </xf>
    <xf numFmtId="3" fontId="14" fillId="0" borderId="0" xfId="0" applyNumberFormat="1" applyFont="1" applyAlignment="1">
      <alignment horizontal="right" vertical="center" indent="1"/>
    </xf>
    <xf numFmtId="0" fontId="14" fillId="0" borderId="0" xfId="0" applyFont="1" applyFill="1" applyAlignment="1" applyProtection="1">
      <alignment horizontal="right" vertical="center" indent="1"/>
    </xf>
    <xf numFmtId="3" fontId="14" fillId="0" borderId="0" xfId="0" applyNumberFormat="1" applyFont="1" applyFill="1" applyBorder="1" applyAlignment="1">
      <alignment horizontal="right" vertical="center" wrapText="1" indent="1"/>
    </xf>
    <xf numFmtId="165" fontId="14" fillId="0" borderId="0" xfId="0" applyNumberFormat="1" applyFont="1" applyAlignment="1">
      <alignment horizontal="right" vertical="center" indent="1"/>
    </xf>
    <xf numFmtId="165" fontId="17" fillId="0" borderId="5" xfId="0" applyNumberFormat="1" applyFont="1" applyBorder="1" applyAlignment="1">
      <alignment horizontal="right" vertical="center" wrapText="1" indent="1"/>
    </xf>
    <xf numFmtId="165" fontId="17" fillId="0" borderId="4" xfId="0" applyNumberFormat="1" applyFont="1" applyBorder="1" applyAlignment="1">
      <alignment horizontal="right" vertical="center" wrapText="1" indent="1"/>
    </xf>
    <xf numFmtId="165" fontId="17" fillId="0" borderId="10" xfId="0" applyNumberFormat="1" applyFont="1" applyBorder="1" applyAlignment="1">
      <alignment horizontal="right" vertical="center" indent="1"/>
    </xf>
    <xf numFmtId="165" fontId="17" fillId="0" borderId="6" xfId="0" applyNumberFormat="1" applyFont="1" applyBorder="1" applyAlignment="1">
      <alignment horizontal="right" vertical="center" indent="1"/>
    </xf>
    <xf numFmtId="3" fontId="14" fillId="0" borderId="4" xfId="0" applyNumberFormat="1" applyFont="1" applyFill="1" applyBorder="1"/>
    <xf numFmtId="3" fontId="17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17" fillId="0" borderId="4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165" fontId="1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4" fontId="14" fillId="0" borderId="0" xfId="2" applyNumberFormat="1" applyFont="1"/>
    <xf numFmtId="164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horizontal="right" vertical="center"/>
    </xf>
    <xf numFmtId="165" fontId="49" fillId="0" borderId="5" xfId="0" applyNumberFormat="1" applyFont="1" applyBorder="1" applyAlignment="1">
      <alignment horizontal="right" vertical="center" wrapText="1"/>
    </xf>
    <xf numFmtId="165" fontId="49" fillId="0" borderId="4" xfId="0" applyNumberFormat="1" applyFont="1" applyBorder="1" applyAlignment="1">
      <alignment horizontal="right" vertical="center" wrapText="1"/>
    </xf>
    <xf numFmtId="0" fontId="50" fillId="0" borderId="0" xfId="0" applyFont="1"/>
    <xf numFmtId="3" fontId="14" fillId="0" borderId="5" xfId="0" applyNumberFormat="1" applyFont="1" applyFill="1" applyBorder="1" applyAlignment="1" applyProtection="1">
      <alignment horizontal="right" vertical="center" indent="1"/>
    </xf>
    <xf numFmtId="3" fontId="14" fillId="0" borderId="0" xfId="0" applyNumberFormat="1" applyFont="1" applyFill="1" applyAlignment="1" applyProtection="1">
      <alignment horizontal="right" vertical="center" indent="1"/>
    </xf>
    <xf numFmtId="3" fontId="17" fillId="0" borderId="4" xfId="0" applyNumberFormat="1" applyFont="1" applyFill="1" applyBorder="1" applyAlignment="1">
      <alignment vertical="center" wrapText="1"/>
    </xf>
    <xf numFmtId="3" fontId="17" fillId="0" borderId="5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horizontal="right" vertical="center" wrapText="1" indent="1"/>
    </xf>
    <xf numFmtId="3" fontId="17" fillId="0" borderId="4" xfId="0" applyNumberFormat="1" applyFont="1" applyFill="1" applyBorder="1" applyAlignment="1">
      <alignment horizontal="right" vertical="center" wrapText="1" indent="1"/>
    </xf>
    <xf numFmtId="3" fontId="12" fillId="0" borderId="5" xfId="0" applyNumberFormat="1" applyFont="1" applyBorder="1" applyAlignment="1">
      <alignment horizontal="right" vertical="center" wrapText="1" indent="1"/>
    </xf>
    <xf numFmtId="3" fontId="12" fillId="0" borderId="4" xfId="0" applyNumberFormat="1" applyFont="1" applyBorder="1" applyAlignment="1">
      <alignment horizontal="right" vertical="center" wrapText="1" indent="1"/>
    </xf>
    <xf numFmtId="0" fontId="8" fillId="0" borderId="3" xfId="0" applyFont="1" applyBorder="1" applyAlignment="1">
      <alignment wrapText="1"/>
    </xf>
    <xf numFmtId="3" fontId="51" fillId="0" borderId="5" xfId="0" applyNumberFormat="1" applyFont="1" applyBorder="1" applyAlignment="1">
      <alignment horizontal="right" vertical="center" wrapText="1"/>
    </xf>
    <xf numFmtId="164" fontId="51" fillId="0" borderId="5" xfId="0" applyNumberFormat="1" applyFont="1" applyBorder="1" applyAlignment="1">
      <alignment horizontal="right" vertical="center" wrapText="1"/>
    </xf>
    <xf numFmtId="3" fontId="51" fillId="0" borderId="4" xfId="0" applyNumberFormat="1" applyFont="1" applyBorder="1" applyAlignment="1">
      <alignment horizontal="right" vertical="center" wrapText="1"/>
    </xf>
    <xf numFmtId="0" fontId="51" fillId="0" borderId="3" xfId="0" applyFont="1" applyBorder="1" applyAlignment="1">
      <alignment vertical="center" wrapText="1"/>
    </xf>
    <xf numFmtId="165" fontId="51" fillId="0" borderId="5" xfId="0" applyNumberFormat="1" applyFont="1" applyBorder="1" applyAlignment="1">
      <alignment horizontal="right" vertical="center" wrapText="1"/>
    </xf>
    <xf numFmtId="165" fontId="51" fillId="0" borderId="4" xfId="0" applyNumberFormat="1" applyFont="1" applyBorder="1" applyAlignment="1">
      <alignment horizontal="right" vertical="center" wrapText="1"/>
    </xf>
    <xf numFmtId="0" fontId="51" fillId="0" borderId="0" xfId="0" applyFont="1"/>
    <xf numFmtId="4" fontId="51" fillId="0" borderId="5" xfId="0" applyNumberFormat="1" applyFont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31" fillId="0" borderId="0" xfId="0" applyFont="1" applyFill="1"/>
    <xf numFmtId="3" fontId="14" fillId="0" borderId="5" xfId="2" applyNumberFormat="1" applyFont="1" applyBorder="1"/>
    <xf numFmtId="164" fontId="14" fillId="0" borderId="5" xfId="2" applyNumberFormat="1" applyFont="1" applyBorder="1"/>
    <xf numFmtId="164" fontId="14" fillId="0" borderId="4" xfId="2" applyNumberFormat="1" applyFont="1" applyBorder="1"/>
    <xf numFmtId="3" fontId="19" fillId="0" borderId="0" xfId="0" applyNumberFormat="1" applyFont="1" applyBorder="1" applyAlignment="1">
      <alignment horizontal="right" vertical="center" wrapText="1" indent="1"/>
    </xf>
    <xf numFmtId="3" fontId="19" fillId="0" borderId="4" xfId="0" applyNumberFormat="1" applyFont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5" fontId="41" fillId="0" borderId="5" xfId="0" applyNumberFormat="1" applyFont="1" applyFill="1" applyBorder="1" applyAlignment="1">
      <alignment horizontal="right" vertical="center" wrapText="1"/>
    </xf>
    <xf numFmtId="165" fontId="41" fillId="0" borderId="4" xfId="0" applyNumberFormat="1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left" vertical="center" wrapText="1"/>
    </xf>
    <xf numFmtId="164" fontId="40" fillId="0" borderId="5" xfId="0" applyNumberFormat="1" applyFont="1" applyFill="1" applyBorder="1" applyAlignment="1">
      <alignment horizontal="right" vertical="center" wrapText="1"/>
    </xf>
    <xf numFmtId="164" fontId="40" fillId="0" borderId="4" xfId="0" applyNumberFormat="1" applyFont="1" applyFill="1" applyBorder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40" fillId="0" borderId="0" xfId="0" applyFont="1" applyFill="1"/>
    <xf numFmtId="164" fontId="40" fillId="0" borderId="4" xfId="0" applyNumberFormat="1" applyFont="1" applyBorder="1" applyAlignment="1">
      <alignment horizontal="right" vertical="center" wrapText="1"/>
    </xf>
    <xf numFmtId="165" fontId="14" fillId="0" borderId="4" xfId="0" applyNumberFormat="1" applyFont="1" applyFill="1" applyBorder="1"/>
    <xf numFmtId="0" fontId="17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165" fontId="7" fillId="0" borderId="0" xfId="0" applyNumberFormat="1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right" vertical="center"/>
    </xf>
  </cellXfs>
  <cellStyles count="13">
    <cellStyle name="Hiperłącze" xfId="1" builtinId="8"/>
    <cellStyle name="Hiperłącze 2" xfId="7"/>
    <cellStyle name="Normalny" xfId="0" builtinId="0"/>
    <cellStyle name="Normalny 11" xfId="12"/>
    <cellStyle name="Normalny 2" xfId="2"/>
    <cellStyle name="Normalny 2 2" xfId="11"/>
    <cellStyle name="Normalny 2 3" xfId="8"/>
    <cellStyle name="Normalny 3" xfId="3"/>
    <cellStyle name="Normalny 3 2" xfId="6"/>
    <cellStyle name="Normalny 4" xfId="4"/>
    <cellStyle name="Normalny 4 2" xfId="9"/>
    <cellStyle name="Normalny 5" xfId="5"/>
    <cellStyle name="Normalny 9" xfId="10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3"/>
  <sheetViews>
    <sheetView tabSelected="1" workbookViewId="0"/>
  </sheetViews>
  <sheetFormatPr defaultColWidth="9.140625" defaultRowHeight="15"/>
  <cols>
    <col min="1" max="16384" width="9.140625" style="120"/>
  </cols>
  <sheetData>
    <row r="1" spans="1:1" ht="15" customHeight="1"/>
    <row r="2" spans="1:1">
      <c r="A2" s="322" t="s">
        <v>540</v>
      </c>
    </row>
    <row r="3" spans="1:1" ht="15" customHeight="1">
      <c r="A3" s="1"/>
    </row>
    <row r="4" spans="1:1" s="143" customFormat="1">
      <c r="A4" s="323" t="str">
        <f>Tabl.1!A1</f>
        <v>Część I.1. Tablice przeglądowe</v>
      </c>
    </row>
    <row r="5" spans="1:1" s="122" customFormat="1">
      <c r="A5" s="324" t="str">
        <f>Tabl.1!A3</f>
        <v>TABL. 1. UŻYTKOWANIE GRUNTÓW W GOSPODARSTWACH ROLNYCH WEDŁUG RODZAJU UŻYTKÓW ROLNYCHa</v>
      </c>
    </row>
    <row r="6" spans="1:1" s="122" customFormat="1">
      <c r="A6" s="324" t="str">
        <f>Tabl.2!A3</f>
        <v>TABL. 2. PRODUKCJA ROŚLINNA</v>
      </c>
    </row>
    <row r="7" spans="1:1" s="122" customFormat="1">
      <c r="A7" s="324" t="str">
        <f>Tabl.3!A3</f>
        <v>TABL. 3. POGŁOWIE ZWIERZĄT GOSPODARSKICH</v>
      </c>
    </row>
    <row r="8" spans="1:1" s="122" customFormat="1">
      <c r="A8" s="324" t="str">
        <f>Tabl.4!A3</f>
        <v>TABL. 4.  PRODUKCJA ŻYWCA RZEŹNEGO I PRODUKTÓW POCHODZENIA ZWIERZĘCEGO</v>
      </c>
    </row>
    <row r="9" spans="1:1" s="122" customFormat="1">
      <c r="A9" s="324" t="str">
        <f>Tabl.5!A3</f>
        <v>TABL. 5.  SKUP WAŻNIEJSZYCH PRODUKTÓW ROLNYCH</v>
      </c>
    </row>
    <row r="10" spans="1:1" s="122" customFormat="1">
      <c r="A10" s="324" t="str">
        <f>Tabl.6!A3</f>
        <v>TABL. 6.  CENY SKUPU WAŻNIEJSZYCH PRODUKTÓW ROLNYCH</v>
      </c>
    </row>
    <row r="11" spans="1:1" s="122" customFormat="1">
      <c r="A11" s="324" t="str">
        <f>Tabl.7!A3</f>
        <v>TABL. 7.  ZUŻYCIE NAWOZÓW MINERALNYCH I WAPNIOWYCHa</v>
      </c>
    </row>
    <row r="12" spans="1:1" s="122" customFormat="1">
      <c r="A12" s="324" t="str">
        <f>Tabl.8!A3</f>
        <v>TABL. 8.  WOJEWÓDZTWO LUBELSKIE NA TLE INNYCH WOJEWÓDZTW W 2019 R.</v>
      </c>
    </row>
    <row r="13" spans="1:1" s="122" customFormat="1">
      <c r="A13" s="324" t="str">
        <f>Tabl.9!A3</f>
        <v>TABL. 9. LOKATA WOJEWÓDZTWA LUBELSKIEGO NA TLE INNYCH  WOJEWÓDZTW W 2019 R.</v>
      </c>
    </row>
    <row r="15" spans="1:1" s="325" customFormat="1">
      <c r="A15" s="323" t="str">
        <f>Tabl.10!A1</f>
        <v>Część II.2. Agrometeorologia</v>
      </c>
    </row>
    <row r="16" spans="1:1" s="122" customFormat="1">
      <c r="A16" s="324" t="str">
        <f>Tabl.10!A3</f>
        <v>TABL. 10.  ŚREDNIE MIESIĘCZNE TEMPERATURY POWIETRZA W 2019 R.</v>
      </c>
    </row>
    <row r="17" spans="1:1" s="122" customFormat="1">
      <c r="A17" s="324" t="str">
        <f>Tabl.11!A3</f>
        <v>TABL. 11.  ŚREDNIE MIESIĘCZNE SUMY OPADÓW ATMOSFERYCZNYCH W 2019 R.</v>
      </c>
    </row>
    <row r="18" spans="1:1" s="122" customFormat="1">
      <c r="A18" s="324" t="str">
        <f>Tabl.12!A3</f>
        <v>TABL. 12.  USŁONECZNIENIE W WOJEWÓDZTWIE LUBELSKIM W 2019 R.</v>
      </c>
    </row>
    <row r="20" spans="1:1" s="325" customFormat="1">
      <c r="A20" s="323" t="str">
        <f>Tabl.13!A1</f>
        <v>Część II.3. Użytkowanie gruntów</v>
      </c>
    </row>
    <row r="21" spans="1:1" s="122" customFormat="1">
      <c r="A21" s="324" t="str">
        <f>Tabl.13!A3</f>
        <v>TABL. 13. UŻYTKOWANIE GRUNTÓW W GOSPODARSTWACH ROLNYCH WEDŁUG RODZAJU UŻYTKÓW ROLNYCH W 2019 R.</v>
      </c>
    </row>
    <row r="22" spans="1:1" s="122" customFormat="1">
      <c r="A22" s="324" t="str">
        <f>Tabl.14!A3</f>
        <v>TABL. 14. UŻYTKOWANIE GRUNTÓW W GOSPODARSTWACH ROLNYCH WEDŁUG GRUP OBSZAROWYCH UŻYTKÓW ROLNYCH W 2019 R.</v>
      </c>
    </row>
    <row r="23" spans="1:1" s="122" customFormat="1">
      <c r="A23" s="324" t="str">
        <f>Tabl.15!A3</f>
        <v>TABL. 15. LICZBA GOSPODARSTW ROLNYCH POSIADAJĄCYCH UŻYTKI ROLNE WEDŁUG RODZAJU W 2019 R.</v>
      </c>
    </row>
    <row r="24" spans="1:1" s="122" customFormat="1">
      <c r="A24" s="324" t="str">
        <f>Tabl.16!A3</f>
        <v>TABL. 16. LICZBA GOSPODARSTW ROLNYCH POSIADAJĄCYCH UŻYTKI ROLNE WEDŁUG GRUP OBSZAROWYCH UŻYTKÓW ROLNYCH W 2019 R.</v>
      </c>
    </row>
    <row r="26" spans="1:1" s="325" customFormat="1">
      <c r="A26" s="323" t="str">
        <f>Tabl.17!A1</f>
        <v>Część II.4. Środki produkcji w rolnictwie</v>
      </c>
    </row>
    <row r="27" spans="1:1" s="122" customFormat="1">
      <c r="A27" s="324" t="str">
        <f>Tabl.17!A3</f>
        <v>TABL.17. GOSPODARSTWA ROLNE WYKORZYSTUJĄCE OPRYSKIWACZE I NIESTANDARDOWE URZĄDZENIA DO ZABIEGÓW OCHRONY ROŚLIN W ROKU GOSPODARCZYM 2018/2019</v>
      </c>
    </row>
    <row r="28" spans="1:1" s="122" customFormat="1">
      <c r="A28" s="324" t="str">
        <f>Tabl.18!A3</f>
        <v>TABL.18. ZUŻYCIE NAWOZÓW MINERALNYCH I WAPNIOWYCH (w przeliczeni na czysty składnik) W ROKU GOSPODARCZYM 2018/2019</v>
      </c>
    </row>
    <row r="29" spans="1:1" s="122" customFormat="1">
      <c r="A29" s="324" t="str">
        <f>Tabl.19!A3</f>
        <v>TABL.19. ZUŻYCIE NAWOZÓW NATURALNYCH W ROKU GOSPODARCZYM 2018/2019</v>
      </c>
    </row>
    <row r="30" spans="1:1" s="122" customFormat="1">
      <c r="A30" s="324" t="str">
        <f>Tabl.20!A3</f>
        <v>TABL.20. STRUKTURA ODCZYNU GLEB W LATACH 2012 - 2015</v>
      </c>
    </row>
    <row r="31" spans="1:1" s="122" customFormat="1">
      <c r="A31" s="324" t="str">
        <f>Tabl.21!A3</f>
        <v>TABL.21. ZASOBNOŚĆ GLEB W PRZYSWAJALNE MAKROELEMENTY W LATACH 2012 - 2015</v>
      </c>
    </row>
    <row r="33" spans="1:1" s="325" customFormat="1">
      <c r="A33" s="323" t="str">
        <f>Tabl.22!A1</f>
        <v>Część II.5. Wartość produkcji rolniczej</v>
      </c>
    </row>
    <row r="34" spans="1:1" s="122" customFormat="1">
      <c r="A34" s="324" t="str">
        <f>Tabl.22!A3</f>
        <v>TABL. 22. PRODUKCJA ROLNICZA W 2018 R. a</v>
      </c>
    </row>
    <row r="35" spans="1:1" s="122" customFormat="1">
      <c r="A35" s="324" t="str">
        <f>Tabl.23!A3</f>
        <v>TABL. 23. DYNAMIKA PRODUKCJI ROLNICZEJ W 2018 R. a</v>
      </c>
    </row>
    <row r="36" spans="1:1" s="122" customFormat="1">
      <c r="A36" s="324" t="str">
        <f>Tabl.24!A3</f>
        <v>TABL. 24. STRUKTURA GLOBALNEJ PRODUKCJI ROLNICZEJ W 2018 R. (ceny stałe)</v>
      </c>
    </row>
    <row r="37" spans="1:1" s="122" customFormat="1"/>
    <row r="38" spans="1:1" s="325" customFormat="1">
      <c r="A38" s="323" t="str">
        <f>Tabl.25!A1</f>
        <v>Część II.6. Produkcja roślinna</v>
      </c>
    </row>
    <row r="39" spans="1:1" s="122" customFormat="1">
      <c r="A39" s="324" t="str">
        <f>Tabl.25!A3</f>
        <v>TABL. 25. POWIERZCHNIA ZASIEWÓW W 2019 R.</v>
      </c>
    </row>
    <row r="40" spans="1:1" s="122" customFormat="1">
      <c r="A40" s="324" t="str">
        <f>Tabl.26!A3</f>
        <v>TABL. 26. PLONY GŁÓWNYCH ZIEMIOPŁODÓW W 2019 R.</v>
      </c>
    </row>
    <row r="41" spans="1:1" s="122" customFormat="1">
      <c r="A41" s="324" t="str">
        <f>Tabl.27!A3</f>
        <v>TABL. 27. ZBIORY GŁÓWNYCH ZIEMIOPŁODÓW W 2019 R.</v>
      </c>
    </row>
    <row r="42" spans="1:1" s="122" customFormat="1">
      <c r="A42" s="324" t="str">
        <f>Tabl.28!A3</f>
        <v>TABL. 28. POWIERZCHNIA, PLONY I ZBIORY WARZYW GRUNTOWYCH W 2019 R.</v>
      </c>
    </row>
    <row r="43" spans="1:1" s="122" customFormat="1">
      <c r="A43" s="324" t="str">
        <f>Tabl.29!A3</f>
        <v>TABL. 29. POWIERZCHNIA UPRAWY DRZEW I KRZEWÓW OWOCOWYCH ORAZ PLANTACJI JAGODOWYCH I LESZCZYNY, PLONY I ZBIORY OWOCÓW ORAZ ORZECHÓW LASKOWYCH W 2019 R.</v>
      </c>
    </row>
    <row r="44" spans="1:1" s="122" customFormat="1">
      <c r="A44" s="324" t="str">
        <f>Tabl.30!A3</f>
        <v>TABL. 30. POWIERZCHNIA, PLONY I ZBIORY SIANA Z ŁĄK TRWAŁYCH W 2019 R.</v>
      </c>
    </row>
    <row r="45" spans="1:1" s="122" customFormat="1">
      <c r="A45" s="324" t="str">
        <f>Tabl.31!A3</f>
        <v>TABL. 31. UŻYTKOWANIE ŁĄK TRWAŁYCH W 2019 R.</v>
      </c>
    </row>
    <row r="46" spans="1:1" s="122" customFormat="1"/>
    <row r="47" spans="1:1" s="325" customFormat="1">
      <c r="A47" s="323" t="str">
        <f>Tabl.32!A1</f>
        <v>Część II.7. Produkcja zwierzęca</v>
      </c>
    </row>
    <row r="48" spans="1:1" s="122" customFormat="1">
      <c r="A48" s="324" t="str">
        <f>Tabl.32!A3</f>
        <v>TABL. 32.  ZWIERZĘTA GOSPODARSKIE W 2019 R.</v>
      </c>
    </row>
    <row r="49" spans="1:1" s="122" customFormat="1">
      <c r="A49" s="324" t="str">
        <f>Tabl.33!A3</f>
        <v>TABL. 33. POGŁOWIE BYDŁA W 2019 R.</v>
      </c>
    </row>
    <row r="50" spans="1:1" s="122" customFormat="1">
      <c r="A50" s="324" t="str">
        <f>Tabl.34!A3</f>
        <v>TABL. 34. POGŁOWIE TRZODY CHLEWNEJ W 2019 R.</v>
      </c>
    </row>
    <row r="51" spans="1:1" s="122" customFormat="1">
      <c r="A51" s="324" t="str">
        <f>Tabl.35!A3</f>
        <v>TABL. 35. POGŁOWIE DROBIU W 2019 R.</v>
      </c>
    </row>
    <row r="52" spans="1:1" s="122" customFormat="1">
      <c r="A52" s="324" t="str">
        <f>Tabl.36!A3</f>
        <v>TABL. 36. POGŁOWIE OWIEC, KONI I KÓZ W 2019 R.</v>
      </c>
    </row>
    <row r="53" spans="1:1" s="122" customFormat="1">
      <c r="A53" s="324" t="str">
        <f>Tabl.37!A3</f>
        <v>TABL. 37. PRODUKCJA ŻYWCA RZEŹNEGO W 2018 R.a</v>
      </c>
    </row>
    <row r="54" spans="1:1" s="122" customFormat="1">
      <c r="A54" s="324" t="str">
        <f>Tabl.38!A3</f>
        <v>TABL. 38. PRODUKCJA ŻYWCA RZEŹNEGO W WADZE BITEJ CIEPŁEJ (WBC) W 2018 R.a</v>
      </c>
    </row>
    <row r="55" spans="1:1" s="122" customFormat="1">
      <c r="A55" s="324" t="str">
        <f>Tabl.39!A3</f>
        <v>TABL. 39. PRODUKCJA MLEKA KROWIEGO, JAJ KURZYCH, WEŁNY I MIODU W 2018 R.</v>
      </c>
    </row>
    <row r="57" spans="1:1" s="325" customFormat="1">
      <c r="A57" s="323" t="str">
        <f>Tabl.40!A1</f>
        <v>Część II.8. Skup produktów rolnych</v>
      </c>
    </row>
    <row r="58" spans="1:1" s="122" customFormat="1">
      <c r="A58" s="324" t="str">
        <f>Tabl.40!A3</f>
        <v>TABL. 40. WARTOŚĆ SKUPU a PRODUKTÓW ROLNYCH W 2019 R. (ceny bieżące)</v>
      </c>
    </row>
    <row r="59" spans="1:1" s="122" customFormat="1">
      <c r="A59" s="324" t="str">
        <f>Tabl.41!A3</f>
        <v>TABL. 41.  WARTOŚĆ SKUPU a WAŻNIEJSZYCH PRODUKTÓW ROLNYCH W 2019 R. (ceny bieżące)</v>
      </c>
    </row>
    <row r="60" spans="1:1" s="122" customFormat="1">
      <c r="A60" s="324" t="str">
        <f>Tabl.42!A3</f>
        <v>TABL. 42. SKUP WAŻNIEJSZYCH PRODUKTÓW ROLNYCH W 2019 R.</v>
      </c>
    </row>
    <row r="61" spans="1:1" s="122" customFormat="1">
      <c r="A61" s="324" t="str">
        <f>Tabl.43!A3</f>
        <v>TABL.43. PRZECIĘTNE CENY GRUNTÓW ORNYCH I ŁĄK W OBROCIE PRYWATNYM W 2019 R.</v>
      </c>
    </row>
    <row r="62" spans="1:1" s="122" customFormat="1">
      <c r="A62" s="324" t="str">
        <f>Tabl.44!A3</f>
        <v>TABL. 44. PRZECIĘTNE CENY SKUPU WAŻNIEJSZYCH PRODUKTÓW ROLNYCH W 2019 R.</v>
      </c>
    </row>
    <row r="63" spans="1:1" s="122" customFormat="1">
      <c r="A63" s="324" t="str">
        <f>Tabl.45!A3</f>
        <v>TABL. 45. PRZECIĘTNE CENY UZYSKIWANE PRZEZ ROLNIKÓW NA TARGOWISKACH WEDŁUG MIESIĘCY W 2019 R.</v>
      </c>
    </row>
  </sheetData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0" location="Tabl.13!A1" display="Tabl.13!A1"/>
    <hyperlink ref="A21" location="Tabl.13!A1" display="Tabl.13!A1"/>
    <hyperlink ref="A22" location="Tabl.14!A1" display="Tabl.14!A1"/>
    <hyperlink ref="A23" location="Tabl.15!A1" display="Tabl.15!A1"/>
    <hyperlink ref="A24" location="Tabl.16!A1" display="Tabl.16!A1"/>
    <hyperlink ref="A26" location="Tabl.17!A1" display="Tabl.17!A1"/>
    <hyperlink ref="A27" location="Tabl.17!A1" display="Tabl.17!A1"/>
    <hyperlink ref="A28" location="Tabl.18!A1" display="Tabl.18!A1"/>
    <hyperlink ref="A30" location="Tabl.20!A1" display="Tabl.20!A1"/>
    <hyperlink ref="A31" location="Tabl.21!A1" display="Tabl.21!A1"/>
    <hyperlink ref="A33" location="Tabl.22!A1" display="Tabl.22!A1"/>
    <hyperlink ref="A34" location="Tabl.22!A1" display="Tabl.22!A1"/>
    <hyperlink ref="A35" location="Tabl.23!A1" display="Tabl.23!A1"/>
    <hyperlink ref="A38" location="Tabl.26!A1" display="Tabl.26!A1"/>
    <hyperlink ref="A39" location="Tabl.25!A1" display="Tabl.25!A1"/>
    <hyperlink ref="A40" location="Tabl.26!A1" display="Tabl.26!A1"/>
    <hyperlink ref="A41" location="Tabl.27!A1" display="Tabl.27!A1"/>
    <hyperlink ref="A42" location="Tabl.28!A1" display="Tabl.28!A1"/>
    <hyperlink ref="A43" location="Tabl.29!A1" display="Tabl.29!A1"/>
    <hyperlink ref="A44" location="Tabl.30!A1" display="Tabl.30!A1"/>
    <hyperlink ref="A45" location="Tabl.31!A1" display="Tabl.31!A1"/>
    <hyperlink ref="A47" location="Tabl.34!A1" display="Tabl.34!A1"/>
    <hyperlink ref="A48" location="Tabl.33!A1" display="Tabl.33!A1"/>
    <hyperlink ref="A49" location="Tabl.34!A1" display="Tabl.34!A1"/>
    <hyperlink ref="A50" location="Tabl.35!A1" display="Tabl.35!A1"/>
    <hyperlink ref="A51" location="Tabl.36!A1" display="Tabl.36!A1"/>
    <hyperlink ref="A52" location="Tabl.37!A1" display="Tabl.37!A1"/>
    <hyperlink ref="A53" location="Tabl.38!A1" display="Tabl.38!A1"/>
    <hyperlink ref="A54" location="Tabl.39!A1" display="Tabl.39!A1"/>
    <hyperlink ref="A55" location="Tabl.40!A1" display="Tabl.40!A1"/>
    <hyperlink ref="A57" location="Tabl.42!A1" display="Tabl.42!A1"/>
    <hyperlink ref="A58" location="Tabl.41!A1" display="Tabl.41!A1"/>
    <hyperlink ref="A59" location="Tabl.42!A1" display="Tabl.42!A1"/>
    <hyperlink ref="A60" location="Tabl.43!A1" display="Tabl.43!A1"/>
    <hyperlink ref="A61" location="Tabl.44!A1" display="Tabl.44!A1"/>
    <hyperlink ref="A62" location="Tabl.45!A1" display="Tabl.45!A1"/>
    <hyperlink ref="A63" location="Tabl.46!A1" display="Tabl.46!A1"/>
    <hyperlink ref="A36" location="Tabl.24!A1" display="Tabl.24!A1"/>
    <hyperlink ref="A13" location="Tabl.8!A1" display="Tabl.8!A1"/>
    <hyperlink ref="A29" location="Tabl.19!A1" display="Tabl.19!A1"/>
  </hyperlinks>
  <pageMargins left="0.25" right="0.25" top="0.75" bottom="0.75" header="0.3" footer="0.3"/>
  <pageSetup paperSize="9" scale="6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defaultColWidth="9.140625" defaultRowHeight="12.75"/>
  <cols>
    <col min="1" max="1" width="23.5703125" style="129" customWidth="1"/>
    <col min="2" max="2" width="9.140625" style="129" customWidth="1"/>
    <col min="3" max="3" width="10.28515625" style="129" bestFit="1" customWidth="1"/>
    <col min="4" max="4" width="9.42578125" style="129" bestFit="1" customWidth="1"/>
    <col min="5" max="5" width="12.42578125" style="129" customWidth="1"/>
    <col min="6" max="6" width="11" style="129" customWidth="1"/>
    <col min="7" max="8" width="11.28515625" style="129" customWidth="1"/>
    <col min="9" max="16384" width="9.140625" style="129"/>
  </cols>
  <sheetData>
    <row r="1" spans="1:9">
      <c r="A1" s="2" t="s">
        <v>540</v>
      </c>
    </row>
    <row r="3" spans="1:9">
      <c r="A3" s="4" t="s">
        <v>681</v>
      </c>
      <c r="B3" s="4"/>
    </row>
    <row r="4" spans="1:9">
      <c r="A4" s="257"/>
    </row>
    <row r="5" spans="1:9" ht="12.75" customHeight="1">
      <c r="A5" s="443" t="s">
        <v>0</v>
      </c>
      <c r="B5" s="448" t="s">
        <v>118</v>
      </c>
      <c r="C5" s="448"/>
      <c r="D5" s="448"/>
      <c r="E5" s="448"/>
      <c r="F5" s="448"/>
      <c r="G5" s="448"/>
      <c r="H5" s="444"/>
      <c r="I5" s="240"/>
    </row>
    <row r="6" spans="1:9" ht="15" customHeight="1">
      <c r="A6" s="443"/>
      <c r="B6" s="448" t="s">
        <v>119</v>
      </c>
      <c r="C6" s="448"/>
      <c r="D6" s="448"/>
      <c r="E6" s="448" t="s">
        <v>627</v>
      </c>
      <c r="F6" s="448" t="s">
        <v>131</v>
      </c>
      <c r="G6" s="448" t="s">
        <v>120</v>
      </c>
      <c r="H6" s="444" t="s">
        <v>121</v>
      </c>
      <c r="I6" s="240"/>
    </row>
    <row r="7" spans="1:9" ht="18.75" customHeight="1">
      <c r="A7" s="443"/>
      <c r="B7" s="448" t="s">
        <v>122</v>
      </c>
      <c r="C7" s="448" t="s">
        <v>123</v>
      </c>
      <c r="D7" s="448"/>
      <c r="E7" s="448"/>
      <c r="F7" s="448"/>
      <c r="G7" s="448"/>
      <c r="H7" s="444"/>
      <c r="I7" s="240"/>
    </row>
    <row r="8" spans="1:9" ht="16.5" customHeight="1">
      <c r="A8" s="443"/>
      <c r="B8" s="448"/>
      <c r="C8" s="22" t="s">
        <v>124</v>
      </c>
      <c r="D8" s="22" t="s">
        <v>125</v>
      </c>
      <c r="E8" s="448"/>
      <c r="F8" s="448"/>
      <c r="G8" s="448"/>
      <c r="H8" s="444"/>
      <c r="I8" s="240"/>
    </row>
    <row r="9" spans="1:9" ht="15" customHeight="1">
      <c r="A9" s="443"/>
      <c r="B9" s="448" t="s">
        <v>133</v>
      </c>
      <c r="C9" s="448"/>
      <c r="D9" s="448"/>
      <c r="E9" s="448"/>
      <c r="F9" s="448"/>
      <c r="G9" s="448"/>
      <c r="H9" s="444"/>
      <c r="I9" s="296"/>
    </row>
    <row r="10" spans="1:9">
      <c r="A10" s="297"/>
      <c r="B10" s="298"/>
      <c r="C10" s="298"/>
      <c r="D10" s="298"/>
      <c r="E10" s="298"/>
      <c r="F10" s="298"/>
      <c r="G10" s="298"/>
      <c r="H10" s="307"/>
      <c r="I10" s="14"/>
    </row>
    <row r="11" spans="1:9">
      <c r="A11" s="138" t="s">
        <v>134</v>
      </c>
      <c r="B11" s="10">
        <v>8</v>
      </c>
      <c r="C11" s="10">
        <v>6</v>
      </c>
      <c r="D11" s="10">
        <v>13</v>
      </c>
      <c r="E11" s="10">
        <v>13</v>
      </c>
      <c r="F11" s="10">
        <v>10</v>
      </c>
      <c r="G11" s="10">
        <v>11</v>
      </c>
      <c r="H11" s="317">
        <v>13</v>
      </c>
      <c r="I11" s="220"/>
    </row>
    <row r="12" spans="1:9">
      <c r="A12" s="138" t="s">
        <v>135</v>
      </c>
      <c r="B12" s="10">
        <v>3</v>
      </c>
      <c r="C12" s="10">
        <v>5</v>
      </c>
      <c r="D12" s="10">
        <v>7</v>
      </c>
      <c r="E12" s="10">
        <v>5</v>
      </c>
      <c r="F12" s="10">
        <v>1</v>
      </c>
      <c r="G12" s="10">
        <v>6</v>
      </c>
      <c r="H12" s="317">
        <v>9</v>
      </c>
      <c r="I12" s="220"/>
    </row>
    <row r="13" spans="1:9" s="320" customFormat="1">
      <c r="A13" s="303" t="s">
        <v>136</v>
      </c>
      <c r="B13" s="318">
        <v>2</v>
      </c>
      <c r="C13" s="318">
        <v>2</v>
      </c>
      <c r="D13" s="318">
        <v>11</v>
      </c>
      <c r="E13" s="318">
        <v>8</v>
      </c>
      <c r="F13" s="318">
        <v>3</v>
      </c>
      <c r="G13" s="318">
        <v>3</v>
      </c>
      <c r="H13" s="319">
        <v>1</v>
      </c>
      <c r="I13" s="308"/>
    </row>
    <row r="14" spans="1:9">
      <c r="A14" s="138" t="s">
        <v>137</v>
      </c>
      <c r="B14" s="10">
        <v>11</v>
      </c>
      <c r="C14" s="10">
        <v>11</v>
      </c>
      <c r="D14" s="10">
        <v>5</v>
      </c>
      <c r="E14" s="10">
        <v>15</v>
      </c>
      <c r="F14" s="10">
        <v>9</v>
      </c>
      <c r="G14" s="10">
        <v>9</v>
      </c>
      <c r="H14" s="317">
        <v>10</v>
      </c>
      <c r="I14" s="220"/>
    </row>
    <row r="15" spans="1:9">
      <c r="A15" s="138" t="s">
        <v>138</v>
      </c>
      <c r="B15" s="10">
        <v>9</v>
      </c>
      <c r="C15" s="10">
        <v>13</v>
      </c>
      <c r="D15" s="10">
        <v>4</v>
      </c>
      <c r="E15" s="10">
        <v>1</v>
      </c>
      <c r="F15" s="10">
        <v>7</v>
      </c>
      <c r="G15" s="10">
        <v>4</v>
      </c>
      <c r="H15" s="317">
        <v>3</v>
      </c>
      <c r="I15" s="220"/>
    </row>
    <row r="16" spans="1:9">
      <c r="A16" s="138" t="s">
        <v>139</v>
      </c>
      <c r="B16" s="10">
        <v>15</v>
      </c>
      <c r="C16" s="10">
        <v>15</v>
      </c>
      <c r="D16" s="10">
        <v>16</v>
      </c>
      <c r="E16" s="10">
        <v>12</v>
      </c>
      <c r="F16" s="10">
        <v>5</v>
      </c>
      <c r="G16" s="10">
        <v>5</v>
      </c>
      <c r="H16" s="317">
        <v>14</v>
      </c>
      <c r="I16" s="220"/>
    </row>
    <row r="17" spans="1:9">
      <c r="A17" s="138" t="s">
        <v>140</v>
      </c>
      <c r="B17" s="10">
        <v>13</v>
      </c>
      <c r="C17" s="10">
        <v>14</v>
      </c>
      <c r="D17" s="10">
        <v>9</v>
      </c>
      <c r="E17" s="10">
        <v>11</v>
      </c>
      <c r="F17" s="10">
        <v>7</v>
      </c>
      <c r="G17" s="10">
        <v>2</v>
      </c>
      <c r="H17" s="317">
        <v>4</v>
      </c>
      <c r="I17" s="220"/>
    </row>
    <row r="18" spans="1:9">
      <c r="A18" s="138" t="s">
        <v>141</v>
      </c>
      <c r="B18" s="10">
        <v>1</v>
      </c>
      <c r="C18" s="10">
        <v>1</v>
      </c>
      <c r="D18" s="10">
        <v>10</v>
      </c>
      <c r="E18" s="10">
        <v>9</v>
      </c>
      <c r="F18" s="10">
        <v>12</v>
      </c>
      <c r="G18" s="10">
        <v>15</v>
      </c>
      <c r="H18" s="317">
        <v>15</v>
      </c>
      <c r="I18" s="220"/>
    </row>
    <row r="19" spans="1:9">
      <c r="A19" s="138" t="s">
        <v>142</v>
      </c>
      <c r="B19" s="10">
        <v>14</v>
      </c>
      <c r="C19" s="10">
        <v>12</v>
      </c>
      <c r="D19" s="10">
        <v>15</v>
      </c>
      <c r="E19" s="10">
        <v>4</v>
      </c>
      <c r="F19" s="10">
        <v>11</v>
      </c>
      <c r="G19" s="10">
        <v>10</v>
      </c>
      <c r="H19" s="317">
        <v>7</v>
      </c>
      <c r="I19" s="220"/>
    </row>
    <row r="20" spans="1:9">
      <c r="A20" s="138" t="s">
        <v>143</v>
      </c>
      <c r="B20" s="10">
        <v>5</v>
      </c>
      <c r="C20" s="10">
        <v>10</v>
      </c>
      <c r="D20" s="10">
        <v>2</v>
      </c>
      <c r="E20" s="10">
        <v>3</v>
      </c>
      <c r="F20" s="10">
        <v>15</v>
      </c>
      <c r="G20" s="10">
        <v>12</v>
      </c>
      <c r="H20" s="317">
        <v>6</v>
      </c>
      <c r="I20" s="220"/>
    </row>
    <row r="21" spans="1:9">
      <c r="A21" s="138" t="s">
        <v>144</v>
      </c>
      <c r="B21" s="10">
        <v>10</v>
      </c>
      <c r="C21" s="10">
        <v>7</v>
      </c>
      <c r="D21" s="10">
        <v>8</v>
      </c>
      <c r="E21" s="10">
        <v>2</v>
      </c>
      <c r="F21" s="10">
        <v>8</v>
      </c>
      <c r="G21" s="10">
        <v>13</v>
      </c>
      <c r="H21" s="317">
        <v>11</v>
      </c>
      <c r="I21" s="220"/>
    </row>
    <row r="22" spans="1:9">
      <c r="A22" s="138" t="s">
        <v>145</v>
      </c>
      <c r="B22" s="10">
        <v>16</v>
      </c>
      <c r="C22" s="10">
        <v>16</v>
      </c>
      <c r="D22" s="10">
        <v>14</v>
      </c>
      <c r="E22" s="10">
        <v>16</v>
      </c>
      <c r="F22" s="10">
        <v>16</v>
      </c>
      <c r="G22" s="10">
        <v>16</v>
      </c>
      <c r="H22" s="317">
        <v>16</v>
      </c>
      <c r="I22" s="220"/>
    </row>
    <row r="23" spans="1:9">
      <c r="A23" s="138" t="s">
        <v>146</v>
      </c>
      <c r="B23" s="10">
        <v>12</v>
      </c>
      <c r="C23" s="10">
        <v>9</v>
      </c>
      <c r="D23" s="10">
        <v>12</v>
      </c>
      <c r="E23" s="10">
        <v>7</v>
      </c>
      <c r="F23" s="10">
        <v>2</v>
      </c>
      <c r="G23" s="10">
        <v>1</v>
      </c>
      <c r="H23" s="317">
        <v>2</v>
      </c>
      <c r="I23" s="220"/>
    </row>
    <row r="24" spans="1:9">
      <c r="A24" s="138" t="s">
        <v>147</v>
      </c>
      <c r="B24" s="10">
        <v>7</v>
      </c>
      <c r="C24" s="10">
        <v>4</v>
      </c>
      <c r="D24" s="10">
        <v>6</v>
      </c>
      <c r="E24" s="10">
        <v>14</v>
      </c>
      <c r="F24" s="10">
        <v>13</v>
      </c>
      <c r="G24" s="10">
        <v>14</v>
      </c>
      <c r="H24" s="317">
        <v>8</v>
      </c>
      <c r="I24" s="220"/>
    </row>
    <row r="25" spans="1:9">
      <c r="A25" s="138" t="s">
        <v>148</v>
      </c>
      <c r="B25" s="10">
        <v>6</v>
      </c>
      <c r="C25" s="10">
        <v>8</v>
      </c>
      <c r="D25" s="10">
        <v>3</v>
      </c>
      <c r="E25" s="10">
        <v>6</v>
      </c>
      <c r="F25" s="10">
        <v>6</v>
      </c>
      <c r="G25" s="10">
        <v>7</v>
      </c>
      <c r="H25" s="317">
        <v>12</v>
      </c>
      <c r="I25" s="220"/>
    </row>
    <row r="26" spans="1:9">
      <c r="A26" s="138" t="s">
        <v>149</v>
      </c>
      <c r="B26" s="10">
        <v>4</v>
      </c>
      <c r="C26" s="10">
        <v>3</v>
      </c>
      <c r="D26" s="10">
        <v>1</v>
      </c>
      <c r="E26" s="10">
        <v>10</v>
      </c>
      <c r="F26" s="10">
        <v>14</v>
      </c>
      <c r="G26" s="10">
        <v>8</v>
      </c>
      <c r="H26" s="317">
        <v>5</v>
      </c>
      <c r="I26" s="220"/>
    </row>
    <row r="27" spans="1:9">
      <c r="A27" s="111"/>
    </row>
    <row r="28" spans="1:9">
      <c r="A28" s="111"/>
    </row>
    <row r="29" spans="1:9">
      <c r="A29" s="236"/>
    </row>
    <row r="30" spans="1:9" ht="28.5" customHeight="1">
      <c r="A30" s="443" t="s">
        <v>0</v>
      </c>
      <c r="B30" s="448" t="s">
        <v>628</v>
      </c>
      <c r="C30" s="448"/>
      <c r="D30" s="448"/>
      <c r="E30" s="448"/>
      <c r="F30" s="448"/>
      <c r="G30" s="451" t="s">
        <v>630</v>
      </c>
      <c r="H30" s="452"/>
      <c r="I30" s="456"/>
    </row>
    <row r="31" spans="1:9">
      <c r="A31" s="443"/>
      <c r="B31" s="448"/>
      <c r="C31" s="448"/>
      <c r="D31" s="448"/>
      <c r="E31" s="448"/>
      <c r="F31" s="448"/>
      <c r="G31" s="453"/>
      <c r="H31" s="454"/>
      <c r="I31" s="456"/>
    </row>
    <row r="32" spans="1:9" ht="38.25" customHeight="1">
      <c r="A32" s="443"/>
      <c r="B32" s="448" t="s">
        <v>624</v>
      </c>
      <c r="C32" s="448"/>
      <c r="D32" s="448" t="s">
        <v>625</v>
      </c>
      <c r="E32" s="448"/>
      <c r="F32" s="448" t="s">
        <v>626</v>
      </c>
      <c r="G32" s="224" t="s">
        <v>129</v>
      </c>
      <c r="H32" s="225" t="s">
        <v>629</v>
      </c>
      <c r="I32" s="240"/>
    </row>
    <row r="33" spans="1:9" ht="30" customHeight="1">
      <c r="A33" s="443"/>
      <c r="B33" s="22" t="s">
        <v>122</v>
      </c>
      <c r="C33" s="22" t="s">
        <v>127</v>
      </c>
      <c r="D33" s="22" t="s">
        <v>122</v>
      </c>
      <c r="E33" s="22" t="s">
        <v>128</v>
      </c>
      <c r="F33" s="448"/>
      <c r="G33" s="449" t="s">
        <v>198</v>
      </c>
      <c r="H33" s="450"/>
      <c r="I33" s="296"/>
    </row>
    <row r="34" spans="1:9">
      <c r="A34" s="297"/>
      <c r="B34" s="298"/>
      <c r="C34" s="298"/>
      <c r="D34" s="298"/>
      <c r="E34" s="298"/>
      <c r="F34" s="298"/>
      <c r="G34" s="298"/>
      <c r="H34" s="307"/>
      <c r="I34" s="14"/>
    </row>
    <row r="35" spans="1:9">
      <c r="A35" s="138" t="s">
        <v>134</v>
      </c>
      <c r="B35" s="10">
        <v>16</v>
      </c>
      <c r="C35" s="10">
        <v>16</v>
      </c>
      <c r="D35" s="10">
        <v>16</v>
      </c>
      <c r="E35" s="10">
        <v>9</v>
      </c>
      <c r="F35" s="10">
        <v>11</v>
      </c>
      <c r="G35" s="10">
        <v>4</v>
      </c>
      <c r="H35" s="317">
        <v>3</v>
      </c>
      <c r="I35" s="220"/>
    </row>
    <row r="36" spans="1:9">
      <c r="A36" s="138" t="s">
        <v>135</v>
      </c>
      <c r="B36" s="10">
        <v>4</v>
      </c>
      <c r="C36" s="10">
        <v>6</v>
      </c>
      <c r="D36" s="10">
        <v>3</v>
      </c>
      <c r="E36" s="10">
        <v>2</v>
      </c>
      <c r="F36" s="10">
        <v>14</v>
      </c>
      <c r="G36" s="10">
        <v>1</v>
      </c>
      <c r="H36" s="317">
        <v>2</v>
      </c>
      <c r="I36" s="220"/>
    </row>
    <row r="37" spans="1:9" s="320" customFormat="1">
      <c r="A37" s="303" t="s">
        <v>136</v>
      </c>
      <c r="B37" s="318">
        <v>11</v>
      </c>
      <c r="C37" s="318">
        <v>10</v>
      </c>
      <c r="D37" s="318">
        <v>12</v>
      </c>
      <c r="E37" s="318">
        <v>16</v>
      </c>
      <c r="F37" s="318">
        <v>12</v>
      </c>
      <c r="G37" s="318">
        <v>5</v>
      </c>
      <c r="H37" s="319">
        <v>5</v>
      </c>
      <c r="I37" s="308"/>
    </row>
    <row r="38" spans="1:9">
      <c r="A38" s="138" t="s">
        <v>137</v>
      </c>
      <c r="B38" s="10">
        <v>13</v>
      </c>
      <c r="C38" s="10">
        <v>13</v>
      </c>
      <c r="D38" s="10">
        <v>10</v>
      </c>
      <c r="E38" s="10">
        <v>13</v>
      </c>
      <c r="F38" s="10">
        <v>6</v>
      </c>
      <c r="G38" s="10">
        <v>13</v>
      </c>
      <c r="H38" s="317">
        <v>10</v>
      </c>
      <c r="I38" s="220"/>
    </row>
    <row r="39" spans="1:9">
      <c r="A39" s="138" t="s">
        <v>138</v>
      </c>
      <c r="B39" s="10">
        <v>6</v>
      </c>
      <c r="C39" s="10">
        <v>4</v>
      </c>
      <c r="D39" s="10">
        <v>2</v>
      </c>
      <c r="E39" s="10">
        <v>4</v>
      </c>
      <c r="F39" s="10">
        <v>8</v>
      </c>
      <c r="G39" s="10">
        <v>8</v>
      </c>
      <c r="H39" s="317">
        <v>15</v>
      </c>
      <c r="I39" s="220"/>
    </row>
    <row r="40" spans="1:9">
      <c r="A40" s="138" t="s">
        <v>139</v>
      </c>
      <c r="B40" s="10">
        <v>9</v>
      </c>
      <c r="C40" s="10">
        <v>7</v>
      </c>
      <c r="D40" s="10">
        <v>15</v>
      </c>
      <c r="E40" s="10">
        <v>12</v>
      </c>
      <c r="F40" s="10">
        <v>1</v>
      </c>
      <c r="G40" s="10">
        <v>16</v>
      </c>
      <c r="H40" s="317">
        <v>14</v>
      </c>
      <c r="I40" s="220"/>
    </row>
    <row r="41" spans="1:9">
      <c r="A41" s="138" t="s">
        <v>140</v>
      </c>
      <c r="B41" s="10">
        <v>2</v>
      </c>
      <c r="C41" s="10">
        <v>2</v>
      </c>
      <c r="D41" s="10">
        <v>7</v>
      </c>
      <c r="E41" s="10">
        <v>10</v>
      </c>
      <c r="F41" s="10">
        <v>16</v>
      </c>
      <c r="G41" s="10">
        <v>7</v>
      </c>
      <c r="H41" s="317">
        <v>8</v>
      </c>
      <c r="I41" s="220"/>
    </row>
    <row r="42" spans="1:9">
      <c r="A42" s="138" t="s">
        <v>141</v>
      </c>
      <c r="B42" s="10">
        <v>12</v>
      </c>
      <c r="C42" s="10">
        <v>12</v>
      </c>
      <c r="D42" s="10">
        <v>5</v>
      </c>
      <c r="E42" s="10">
        <v>5</v>
      </c>
      <c r="F42" s="10">
        <v>15</v>
      </c>
      <c r="G42" s="10">
        <v>2</v>
      </c>
      <c r="H42" s="317">
        <v>1</v>
      </c>
      <c r="I42" s="220"/>
    </row>
    <row r="43" spans="1:9">
      <c r="A43" s="138" t="s">
        <v>142</v>
      </c>
      <c r="B43" s="10">
        <v>14</v>
      </c>
      <c r="C43" s="10">
        <v>14</v>
      </c>
      <c r="D43" s="10">
        <v>14</v>
      </c>
      <c r="E43" s="10">
        <v>14</v>
      </c>
      <c r="F43" s="10">
        <v>2</v>
      </c>
      <c r="G43" s="10">
        <v>15</v>
      </c>
      <c r="H43" s="317">
        <v>11</v>
      </c>
      <c r="I43" s="220"/>
    </row>
    <row r="44" spans="1:9">
      <c r="A44" s="138" t="s">
        <v>143</v>
      </c>
      <c r="B44" s="10">
        <v>1</v>
      </c>
      <c r="C44" s="10">
        <v>1</v>
      </c>
      <c r="D44" s="10">
        <v>13</v>
      </c>
      <c r="E44" s="10">
        <v>15</v>
      </c>
      <c r="F44" s="10">
        <v>4</v>
      </c>
      <c r="G44" s="10">
        <v>10</v>
      </c>
      <c r="H44" s="317">
        <v>16</v>
      </c>
      <c r="I44" s="220"/>
    </row>
    <row r="45" spans="1:9">
      <c r="A45" s="138" t="s">
        <v>144</v>
      </c>
      <c r="B45" s="10">
        <v>10</v>
      </c>
      <c r="C45" s="10">
        <v>11</v>
      </c>
      <c r="D45" s="10">
        <v>4</v>
      </c>
      <c r="E45" s="10">
        <v>3</v>
      </c>
      <c r="F45" s="10">
        <v>5</v>
      </c>
      <c r="G45" s="10">
        <v>6</v>
      </c>
      <c r="H45" s="317">
        <v>4</v>
      </c>
      <c r="I45" s="220"/>
    </row>
    <row r="46" spans="1:9">
      <c r="A46" s="138" t="s">
        <v>145</v>
      </c>
      <c r="B46" s="10">
        <v>7</v>
      </c>
      <c r="C46" s="10">
        <v>8</v>
      </c>
      <c r="D46" s="10">
        <v>8</v>
      </c>
      <c r="E46" s="10">
        <v>6</v>
      </c>
      <c r="F46" s="10">
        <v>3</v>
      </c>
      <c r="G46" s="10">
        <v>9</v>
      </c>
      <c r="H46" s="317">
        <v>7</v>
      </c>
      <c r="I46" s="220"/>
    </row>
    <row r="47" spans="1:9">
      <c r="A47" s="138" t="s">
        <v>146</v>
      </c>
      <c r="B47" s="10">
        <v>8</v>
      </c>
      <c r="C47" s="10">
        <v>9</v>
      </c>
      <c r="D47" s="10">
        <v>9</v>
      </c>
      <c r="E47" s="10">
        <v>8</v>
      </c>
      <c r="F47" s="10">
        <v>9</v>
      </c>
      <c r="G47" s="10">
        <v>14</v>
      </c>
      <c r="H47" s="317">
        <v>13</v>
      </c>
      <c r="I47" s="220"/>
    </row>
    <row r="48" spans="1:9">
      <c r="A48" s="138" t="s">
        <v>147</v>
      </c>
      <c r="B48" s="10">
        <v>5</v>
      </c>
      <c r="C48" s="10">
        <v>3</v>
      </c>
      <c r="D48" s="10">
        <v>6</v>
      </c>
      <c r="E48" s="10">
        <v>7</v>
      </c>
      <c r="F48" s="10">
        <v>7</v>
      </c>
      <c r="G48" s="10">
        <v>11</v>
      </c>
      <c r="H48" s="317">
        <v>12</v>
      </c>
      <c r="I48" s="220"/>
    </row>
    <row r="49" spans="1:9">
      <c r="A49" s="138" t="s">
        <v>148</v>
      </c>
      <c r="B49" s="10">
        <v>3</v>
      </c>
      <c r="C49" s="10">
        <v>5</v>
      </c>
      <c r="D49" s="10">
        <v>1</v>
      </c>
      <c r="E49" s="10">
        <v>1</v>
      </c>
      <c r="F49" s="10">
        <v>10</v>
      </c>
      <c r="G49" s="10">
        <v>3</v>
      </c>
      <c r="H49" s="317">
        <v>6</v>
      </c>
      <c r="I49" s="220"/>
    </row>
    <row r="50" spans="1:9">
      <c r="A50" s="138" t="s">
        <v>149</v>
      </c>
      <c r="B50" s="10">
        <v>15</v>
      </c>
      <c r="C50" s="10">
        <v>15</v>
      </c>
      <c r="D50" s="10">
        <v>11</v>
      </c>
      <c r="E50" s="10">
        <v>11</v>
      </c>
      <c r="F50" s="10">
        <v>13</v>
      </c>
      <c r="G50" s="10">
        <v>12</v>
      </c>
      <c r="H50" s="317">
        <v>9</v>
      </c>
      <c r="I50" s="220"/>
    </row>
    <row r="51" spans="1:9">
      <c r="A51" s="220"/>
      <c r="B51" s="220"/>
      <c r="C51" s="220"/>
      <c r="D51" s="220"/>
      <c r="E51" s="220"/>
      <c r="F51" s="220"/>
      <c r="G51" s="220"/>
      <c r="H51" s="220"/>
      <c r="I51" s="220"/>
    </row>
    <row r="52" spans="1:9" ht="12.75" customHeight="1">
      <c r="A52" s="455" t="s">
        <v>700</v>
      </c>
      <c r="B52" s="455"/>
      <c r="C52" s="455"/>
      <c r="D52" s="455"/>
      <c r="E52" s="455"/>
      <c r="F52" s="455"/>
      <c r="G52" s="455"/>
      <c r="H52" s="455"/>
    </row>
  </sheetData>
  <sortState ref="A35:Z50">
    <sortCondition ref="A35:A50"/>
  </sortState>
  <mergeCells count="19">
    <mergeCell ref="A52:H52"/>
    <mergeCell ref="B9:H9"/>
    <mergeCell ref="A30:A33"/>
    <mergeCell ref="B30:F31"/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G30:H31"/>
    <mergeCell ref="F32:F33"/>
    <mergeCell ref="G33:H33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2" style="129" customWidth="1"/>
    <col min="2" max="14" width="6.42578125" style="129" customWidth="1"/>
    <col min="15" max="16384" width="9.140625" style="129"/>
  </cols>
  <sheetData>
    <row r="1" spans="1:14" ht="15.75">
      <c r="A1" s="25" t="s">
        <v>534</v>
      </c>
      <c r="E1" s="2" t="s">
        <v>540</v>
      </c>
    </row>
    <row r="3" spans="1:14" s="42" customFormat="1">
      <c r="A3" s="39" t="s">
        <v>651</v>
      </c>
      <c r="B3" s="39"/>
    </row>
    <row r="4" spans="1:14" s="42" customFormat="1">
      <c r="A4" s="39"/>
    </row>
    <row r="5" spans="1:14" s="42" customFormat="1">
      <c r="A5" s="457" t="s">
        <v>491</v>
      </c>
      <c r="B5" s="46" t="s">
        <v>492</v>
      </c>
      <c r="C5" s="46" t="s">
        <v>493</v>
      </c>
      <c r="D5" s="245" t="s">
        <v>494</v>
      </c>
      <c r="E5" s="245" t="s">
        <v>495</v>
      </c>
      <c r="F5" s="245" t="s">
        <v>496</v>
      </c>
      <c r="G5" s="245" t="s">
        <v>497</v>
      </c>
      <c r="H5" s="245" t="s">
        <v>498</v>
      </c>
      <c r="I5" s="245" t="s">
        <v>499</v>
      </c>
      <c r="J5" s="245" t="s">
        <v>500</v>
      </c>
      <c r="K5" s="245" t="s">
        <v>501</v>
      </c>
      <c r="L5" s="245" t="s">
        <v>502</v>
      </c>
      <c r="M5" s="246" t="s">
        <v>503</v>
      </c>
      <c r="N5" s="367" t="s">
        <v>507</v>
      </c>
    </row>
    <row r="6" spans="1:14" s="42" customFormat="1" ht="15" customHeight="1">
      <c r="A6" s="457"/>
      <c r="B6" s="458" t="s">
        <v>490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</row>
    <row r="7" spans="1:14" s="42" customFormat="1" ht="7.5" customHeight="1">
      <c r="A7" s="247"/>
      <c r="B7" s="248"/>
      <c r="C7" s="248"/>
      <c r="D7" s="249"/>
      <c r="E7" s="249"/>
      <c r="F7" s="249"/>
      <c r="G7" s="249"/>
      <c r="H7" s="249"/>
      <c r="I7" s="249"/>
      <c r="J7" s="249"/>
      <c r="K7" s="249"/>
      <c r="L7" s="249"/>
      <c r="M7" s="250"/>
      <c r="N7" s="250"/>
    </row>
    <row r="8" spans="1:14" s="29" customFormat="1">
      <c r="A8" s="48" t="s">
        <v>489</v>
      </c>
      <c r="B8" s="147">
        <v>-3.2333333333333329</v>
      </c>
      <c r="C8" s="147">
        <v>2.1666666666666665</v>
      </c>
      <c r="D8" s="147">
        <v>4.8666666666666671</v>
      </c>
      <c r="E8" s="147">
        <v>9.6666666666666661</v>
      </c>
      <c r="F8" s="147">
        <v>13.433333333333332</v>
      </c>
      <c r="G8" s="147">
        <v>21.666666666666668</v>
      </c>
      <c r="H8" s="147">
        <v>18.399999999999999</v>
      </c>
      <c r="I8" s="147">
        <v>19.533333333333331</v>
      </c>
      <c r="J8" s="147">
        <v>14.200000000000001</v>
      </c>
      <c r="K8" s="147">
        <v>10.466666666666667</v>
      </c>
      <c r="L8" s="147">
        <v>6.0333333333333341</v>
      </c>
      <c r="M8" s="147">
        <v>2.5666666666666664</v>
      </c>
      <c r="N8" s="149">
        <v>9.9805555555555561</v>
      </c>
    </row>
    <row r="9" spans="1:14" s="42" customFormat="1" ht="7.5" customHeight="1">
      <c r="A9" s="49"/>
      <c r="B9" s="82"/>
      <c r="C9" s="82"/>
      <c r="D9" s="251"/>
      <c r="E9" s="251"/>
      <c r="F9" s="251"/>
      <c r="G9" s="251"/>
      <c r="H9" s="251"/>
      <c r="I9" s="251"/>
      <c r="J9" s="251"/>
      <c r="K9" s="251"/>
      <c r="L9" s="251"/>
      <c r="M9" s="252"/>
      <c r="N9" s="252"/>
    </row>
    <row r="10" spans="1:14" s="42" customFormat="1">
      <c r="A10" s="92" t="s">
        <v>504</v>
      </c>
      <c r="B10" s="82">
        <v>-3.4</v>
      </c>
      <c r="C10" s="82">
        <v>2.1</v>
      </c>
      <c r="D10" s="251">
        <v>4.9000000000000004</v>
      </c>
      <c r="E10" s="251">
        <v>9.4</v>
      </c>
      <c r="F10" s="251">
        <v>12.8</v>
      </c>
      <c r="G10" s="251">
        <v>21.3</v>
      </c>
      <c r="H10" s="251">
        <v>18.3</v>
      </c>
      <c r="I10" s="251">
        <v>19.7</v>
      </c>
      <c r="J10" s="251">
        <v>14.1</v>
      </c>
      <c r="K10" s="251">
        <v>10.5</v>
      </c>
      <c r="L10" s="251">
        <v>5.9</v>
      </c>
      <c r="M10" s="252">
        <v>2.4</v>
      </c>
      <c r="N10" s="368">
        <v>9.8333333333333339</v>
      </c>
    </row>
    <row r="11" spans="1:14" s="42" customFormat="1">
      <c r="A11" s="92" t="s">
        <v>505</v>
      </c>
      <c r="B11" s="82">
        <v>-3</v>
      </c>
      <c r="C11" s="82">
        <v>2.2999999999999998</v>
      </c>
      <c r="D11" s="251">
        <v>4.9000000000000004</v>
      </c>
      <c r="E11" s="251">
        <v>9.9</v>
      </c>
      <c r="F11" s="251">
        <v>13.8</v>
      </c>
      <c r="G11" s="251">
        <v>21.9</v>
      </c>
      <c r="H11" s="251">
        <v>18.5</v>
      </c>
      <c r="I11" s="251">
        <v>19.2</v>
      </c>
      <c r="J11" s="251">
        <v>14.1</v>
      </c>
      <c r="K11" s="251">
        <v>10.5</v>
      </c>
      <c r="L11" s="251">
        <v>6.2</v>
      </c>
      <c r="M11" s="252">
        <v>2.8</v>
      </c>
      <c r="N11" s="368">
        <v>10.091666666666667</v>
      </c>
    </row>
    <row r="12" spans="1:14" s="42" customFormat="1">
      <c r="A12" s="92" t="s">
        <v>506</v>
      </c>
      <c r="B12" s="82">
        <v>-3.3</v>
      </c>
      <c r="C12" s="82">
        <v>2.1</v>
      </c>
      <c r="D12" s="251">
        <v>4.8</v>
      </c>
      <c r="E12" s="251">
        <v>9.6999999999999993</v>
      </c>
      <c r="F12" s="251">
        <v>13.7</v>
      </c>
      <c r="G12" s="251">
        <v>21.8</v>
      </c>
      <c r="H12" s="251">
        <v>18.399999999999999</v>
      </c>
      <c r="I12" s="251">
        <v>19.7</v>
      </c>
      <c r="J12" s="251">
        <v>14.4</v>
      </c>
      <c r="K12" s="251">
        <v>10.4</v>
      </c>
      <c r="L12" s="251">
        <v>6</v>
      </c>
      <c r="M12" s="252">
        <v>2.5</v>
      </c>
      <c r="N12" s="368">
        <v>10.016666666666667</v>
      </c>
    </row>
    <row r="13" spans="1:14">
      <c r="A13" s="16"/>
    </row>
    <row r="15" spans="1:14">
      <c r="A15" s="16"/>
    </row>
    <row r="17" spans="1:1">
      <c r="A17" s="16"/>
    </row>
    <row r="19" spans="1:1">
      <c r="A19" s="16"/>
    </row>
    <row r="21" spans="1:1">
      <c r="A21" s="16"/>
    </row>
    <row r="39" spans="4:4">
      <c r="D39" s="244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2" style="129" customWidth="1"/>
    <col min="2" max="14" width="6.42578125" style="129" customWidth="1"/>
    <col min="15" max="16384" width="9.140625" style="129"/>
  </cols>
  <sheetData>
    <row r="1" spans="1:14">
      <c r="A1" s="2" t="s">
        <v>540</v>
      </c>
    </row>
    <row r="3" spans="1:14" s="42" customFormat="1">
      <c r="A3" s="39" t="s">
        <v>652</v>
      </c>
      <c r="B3" s="39"/>
    </row>
    <row r="4" spans="1:14" s="42" customFormat="1">
      <c r="A4" s="39"/>
    </row>
    <row r="5" spans="1:14" s="42" customFormat="1">
      <c r="A5" s="434" t="s">
        <v>491</v>
      </c>
      <c r="B5" s="46" t="s">
        <v>492</v>
      </c>
      <c r="C5" s="46" t="s">
        <v>493</v>
      </c>
      <c r="D5" s="245" t="s">
        <v>494</v>
      </c>
      <c r="E5" s="245" t="s">
        <v>495</v>
      </c>
      <c r="F5" s="245" t="s">
        <v>496</v>
      </c>
      <c r="G5" s="245" t="s">
        <v>497</v>
      </c>
      <c r="H5" s="245" t="s">
        <v>498</v>
      </c>
      <c r="I5" s="245" t="s">
        <v>499</v>
      </c>
      <c r="J5" s="245" t="s">
        <v>500</v>
      </c>
      <c r="K5" s="245" t="s">
        <v>501</v>
      </c>
      <c r="L5" s="245" t="s">
        <v>502</v>
      </c>
      <c r="M5" s="246" t="s">
        <v>503</v>
      </c>
      <c r="N5" s="367" t="s">
        <v>507</v>
      </c>
    </row>
    <row r="6" spans="1:14" s="42" customFormat="1" ht="15" customHeight="1">
      <c r="A6" s="460"/>
      <c r="B6" s="458" t="s">
        <v>508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</row>
    <row r="7" spans="1:14" s="42" customFormat="1" ht="7.5" customHeight="1">
      <c r="A7" s="247"/>
      <c r="B7" s="248"/>
      <c r="C7" s="248"/>
      <c r="D7" s="249"/>
      <c r="E7" s="249"/>
      <c r="F7" s="249"/>
      <c r="G7" s="249"/>
      <c r="H7" s="249"/>
      <c r="I7" s="249"/>
      <c r="J7" s="249"/>
      <c r="K7" s="249"/>
      <c r="L7" s="249"/>
      <c r="M7" s="250"/>
      <c r="N7" s="250"/>
    </row>
    <row r="8" spans="1:14" s="29" customFormat="1" ht="12.75" customHeight="1">
      <c r="A8" s="48" t="s">
        <v>489</v>
      </c>
      <c r="B8" s="147">
        <v>37.966666666666669</v>
      </c>
      <c r="C8" s="147">
        <v>12.133333333333333</v>
      </c>
      <c r="D8" s="147">
        <v>29.266666666666666</v>
      </c>
      <c r="E8" s="147">
        <v>17.099999999999998</v>
      </c>
      <c r="F8" s="147">
        <v>84.2</v>
      </c>
      <c r="G8" s="147">
        <v>25.8</v>
      </c>
      <c r="H8" s="147">
        <v>62</v>
      </c>
      <c r="I8" s="147">
        <v>75.7</v>
      </c>
      <c r="J8" s="147">
        <v>44.966666666666669</v>
      </c>
      <c r="K8" s="147">
        <v>27.399999999999995</v>
      </c>
      <c r="L8" s="147">
        <v>34.233333333333334</v>
      </c>
      <c r="M8" s="147">
        <v>29.533333333333331</v>
      </c>
      <c r="N8" s="149">
        <v>40.024999999999984</v>
      </c>
    </row>
    <row r="9" spans="1:14" s="42" customFormat="1" ht="7.5" customHeight="1">
      <c r="A9" s="49"/>
      <c r="B9" s="82"/>
      <c r="C9" s="82"/>
      <c r="D9" s="251"/>
      <c r="E9" s="251"/>
      <c r="F9" s="251"/>
      <c r="G9" s="251"/>
      <c r="H9" s="251"/>
      <c r="I9" s="251"/>
      <c r="J9" s="251"/>
      <c r="K9" s="251"/>
      <c r="L9" s="251"/>
      <c r="M9" s="252"/>
      <c r="N9" s="252"/>
    </row>
    <row r="10" spans="1:14" s="42" customFormat="1">
      <c r="A10" s="92" t="s">
        <v>504</v>
      </c>
      <c r="B10" s="82">
        <v>46.1</v>
      </c>
      <c r="C10" s="82">
        <v>15.7</v>
      </c>
      <c r="D10" s="251">
        <v>22.1</v>
      </c>
      <c r="E10" s="251">
        <v>32.299999999999997</v>
      </c>
      <c r="F10" s="251">
        <v>101.5</v>
      </c>
      <c r="G10" s="251">
        <v>19.5</v>
      </c>
      <c r="H10" s="251">
        <v>29.7</v>
      </c>
      <c r="I10" s="251">
        <v>83</v>
      </c>
      <c r="J10" s="251">
        <v>49.5</v>
      </c>
      <c r="K10" s="251">
        <v>30.9</v>
      </c>
      <c r="L10" s="251">
        <v>58.7</v>
      </c>
      <c r="M10" s="252">
        <v>41.7</v>
      </c>
      <c r="N10" s="368">
        <v>44.224999999999994</v>
      </c>
    </row>
    <row r="11" spans="1:14" s="42" customFormat="1">
      <c r="A11" s="92" t="s">
        <v>505</v>
      </c>
      <c r="B11" s="82">
        <v>37.700000000000003</v>
      </c>
      <c r="C11" s="82">
        <v>7.7</v>
      </c>
      <c r="D11" s="251">
        <v>30.9</v>
      </c>
      <c r="E11" s="251">
        <v>6.9</v>
      </c>
      <c r="F11" s="251">
        <v>74.099999999999994</v>
      </c>
      <c r="G11" s="251">
        <v>17.2</v>
      </c>
      <c r="H11" s="251">
        <v>85.7</v>
      </c>
      <c r="I11" s="251">
        <v>53.7</v>
      </c>
      <c r="J11" s="251">
        <v>39</v>
      </c>
      <c r="K11" s="251">
        <v>20.399999999999999</v>
      </c>
      <c r="L11" s="251">
        <v>30</v>
      </c>
      <c r="M11" s="252">
        <v>34.9</v>
      </c>
      <c r="N11" s="368">
        <v>36.516666666666659</v>
      </c>
    </row>
    <row r="12" spans="1:14" s="42" customFormat="1">
      <c r="A12" s="92" t="s">
        <v>506</v>
      </c>
      <c r="B12" s="82">
        <v>30.1</v>
      </c>
      <c r="C12" s="82">
        <v>13</v>
      </c>
      <c r="D12" s="251">
        <v>34.799999999999997</v>
      </c>
      <c r="E12" s="251">
        <v>12.1</v>
      </c>
      <c r="F12" s="251">
        <v>77</v>
      </c>
      <c r="G12" s="251">
        <v>40.700000000000003</v>
      </c>
      <c r="H12" s="251">
        <v>70.599999999999994</v>
      </c>
      <c r="I12" s="251">
        <v>90.4</v>
      </c>
      <c r="J12" s="251">
        <v>46.4</v>
      </c>
      <c r="K12" s="251">
        <v>30.9</v>
      </c>
      <c r="L12" s="251">
        <v>14</v>
      </c>
      <c r="M12" s="252">
        <v>12</v>
      </c>
      <c r="N12" s="368">
        <v>39.333333333333321</v>
      </c>
    </row>
    <row r="23" spans="4:4">
      <c r="D23" s="244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2" style="129" customWidth="1"/>
    <col min="2" max="13" width="6.42578125" style="129" customWidth="1"/>
    <col min="14" max="14" width="8" style="129" bestFit="1" customWidth="1"/>
    <col min="15" max="16384" width="9.140625" style="129"/>
  </cols>
  <sheetData>
    <row r="1" spans="1:14">
      <c r="A1" s="2" t="s">
        <v>540</v>
      </c>
    </row>
    <row r="3" spans="1:14" s="42" customFormat="1">
      <c r="A3" s="39" t="s">
        <v>653</v>
      </c>
      <c r="B3" s="39"/>
    </row>
    <row r="4" spans="1:14" s="42" customFormat="1">
      <c r="A4" s="39"/>
    </row>
    <row r="5" spans="1:14" s="42" customFormat="1">
      <c r="A5" s="457" t="s">
        <v>491</v>
      </c>
      <c r="B5" s="46" t="s">
        <v>492</v>
      </c>
      <c r="C5" s="46" t="s">
        <v>493</v>
      </c>
      <c r="D5" s="245" t="s">
        <v>494</v>
      </c>
      <c r="E5" s="245" t="s">
        <v>495</v>
      </c>
      <c r="F5" s="245" t="s">
        <v>496</v>
      </c>
      <c r="G5" s="245" t="s">
        <v>497</v>
      </c>
      <c r="H5" s="245" t="s">
        <v>498</v>
      </c>
      <c r="I5" s="245" t="s">
        <v>499</v>
      </c>
      <c r="J5" s="245" t="s">
        <v>500</v>
      </c>
      <c r="K5" s="245" t="s">
        <v>501</v>
      </c>
      <c r="L5" s="245" t="s">
        <v>502</v>
      </c>
      <c r="M5" s="246" t="s">
        <v>503</v>
      </c>
      <c r="N5" s="367" t="s">
        <v>507</v>
      </c>
    </row>
    <row r="6" spans="1:14" s="42" customFormat="1" ht="15" customHeight="1">
      <c r="A6" s="457"/>
      <c r="B6" s="458" t="s">
        <v>509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</row>
    <row r="7" spans="1:14" s="42" customFormat="1" ht="7.5" customHeight="1">
      <c r="A7" s="247"/>
      <c r="B7" s="248"/>
      <c r="C7" s="248"/>
      <c r="D7" s="249"/>
      <c r="E7" s="249"/>
      <c r="F7" s="249"/>
      <c r="G7" s="249"/>
      <c r="H7" s="249"/>
      <c r="I7" s="249"/>
      <c r="J7" s="249"/>
      <c r="K7" s="249"/>
      <c r="L7" s="249"/>
      <c r="M7" s="250"/>
      <c r="N7" s="250"/>
    </row>
    <row r="8" spans="1:14" s="42" customFormat="1">
      <c r="A8" s="92" t="s">
        <v>504</v>
      </c>
      <c r="B8" s="82">
        <v>26.2</v>
      </c>
      <c r="C8" s="82">
        <v>107.6</v>
      </c>
      <c r="D8" s="253">
        <v>140.4</v>
      </c>
      <c r="E8" s="251">
        <v>242</v>
      </c>
      <c r="F8" s="253" t="s">
        <v>57</v>
      </c>
      <c r="G8" s="251">
        <v>355</v>
      </c>
      <c r="H8" s="251">
        <v>256.2</v>
      </c>
      <c r="I8" s="253" t="s">
        <v>57</v>
      </c>
      <c r="J8" s="253" t="s">
        <v>57</v>
      </c>
      <c r="K8" s="253" t="s">
        <v>57</v>
      </c>
      <c r="L8" s="253" t="s">
        <v>57</v>
      </c>
      <c r="M8" s="400" t="s">
        <v>57</v>
      </c>
      <c r="N8" s="368">
        <v>187.9</v>
      </c>
    </row>
    <row r="9" spans="1:14" s="42" customFormat="1">
      <c r="A9" s="92" t="s">
        <v>505</v>
      </c>
      <c r="B9" s="82">
        <v>50.1</v>
      </c>
      <c r="C9" s="82">
        <v>79.2</v>
      </c>
      <c r="D9" s="253">
        <v>134.80000000000001</v>
      </c>
      <c r="E9" s="251">
        <v>283</v>
      </c>
      <c r="F9" s="253">
        <v>203.6</v>
      </c>
      <c r="G9" s="251">
        <v>372.1</v>
      </c>
      <c r="H9" s="251">
        <v>274.8</v>
      </c>
      <c r="I9" s="253">
        <v>302.7</v>
      </c>
      <c r="J9" s="253">
        <v>209.5</v>
      </c>
      <c r="K9" s="253">
        <v>146.9</v>
      </c>
      <c r="L9" s="253">
        <v>40.5</v>
      </c>
      <c r="M9" s="400">
        <v>37.1</v>
      </c>
      <c r="N9" s="368">
        <v>177.85833333333335</v>
      </c>
    </row>
    <row r="10" spans="1:14" s="42" customFormat="1">
      <c r="A10" s="92" t="s">
        <v>506</v>
      </c>
      <c r="B10" s="82">
        <v>52.6</v>
      </c>
      <c r="C10" s="82">
        <v>98.8</v>
      </c>
      <c r="D10" s="253">
        <v>151.69999999999999</v>
      </c>
      <c r="E10" s="251">
        <v>269.89999999999998</v>
      </c>
      <c r="F10" s="253">
        <v>207.3</v>
      </c>
      <c r="G10" s="251">
        <v>355.3</v>
      </c>
      <c r="H10" s="251">
        <v>276.5</v>
      </c>
      <c r="I10" s="253">
        <v>304.39999999999998</v>
      </c>
      <c r="J10" s="253">
        <v>215.9</v>
      </c>
      <c r="K10" s="253">
        <v>187.1</v>
      </c>
      <c r="L10" s="253" t="s">
        <v>57</v>
      </c>
      <c r="M10" s="400" t="s">
        <v>57</v>
      </c>
      <c r="N10" s="368">
        <v>211.95</v>
      </c>
    </row>
    <row r="11" spans="1:14" s="42" customFormat="1"/>
    <row r="12" spans="1:14" s="42" customFormat="1">
      <c r="A12" s="135"/>
    </row>
    <row r="21" spans="4:4">
      <c r="D21" s="244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3" sqref="A3"/>
    </sheetView>
  </sheetViews>
  <sheetFormatPr defaultColWidth="9.140625" defaultRowHeight="12.75"/>
  <cols>
    <col min="1" max="1" width="22" style="129" customWidth="1"/>
    <col min="2" max="5" width="12.85546875" style="129" customWidth="1"/>
    <col min="6" max="16384" width="9.140625" style="129"/>
  </cols>
  <sheetData>
    <row r="1" spans="1:8" ht="15.75">
      <c r="A1" s="25" t="s">
        <v>533</v>
      </c>
      <c r="G1" s="2" t="s">
        <v>540</v>
      </c>
    </row>
    <row r="3" spans="1:8" s="42" customFormat="1">
      <c r="A3" s="39" t="s">
        <v>654</v>
      </c>
      <c r="B3" s="39"/>
      <c r="D3" s="39"/>
    </row>
    <row r="4" spans="1:8">
      <c r="A4" s="257"/>
    </row>
    <row r="5" spans="1:8" s="42" customFormat="1" ht="45" customHeight="1">
      <c r="A5" s="457" t="s">
        <v>0</v>
      </c>
      <c r="B5" s="388" t="s">
        <v>150</v>
      </c>
      <c r="C5" s="387" t="s">
        <v>151</v>
      </c>
      <c r="D5" s="388" t="s">
        <v>150</v>
      </c>
      <c r="E5" s="387" t="s">
        <v>151</v>
      </c>
    </row>
    <row r="6" spans="1:8" s="42" customFormat="1">
      <c r="A6" s="457"/>
      <c r="B6" s="461" t="s">
        <v>152</v>
      </c>
      <c r="C6" s="458"/>
      <c r="D6" s="461" t="s">
        <v>650</v>
      </c>
      <c r="E6" s="458"/>
    </row>
    <row r="7" spans="1:8" s="42" customFormat="1">
      <c r="A7" s="247"/>
      <c r="B7" s="248"/>
      <c r="C7" s="254"/>
      <c r="D7" s="248"/>
      <c r="E7" s="254"/>
    </row>
    <row r="8" spans="1:8" s="29" customFormat="1">
      <c r="A8" s="48" t="s">
        <v>649</v>
      </c>
      <c r="B8" s="103">
        <v>1650546</v>
      </c>
      <c r="C8" s="255">
        <v>1612124</v>
      </c>
      <c r="D8" s="104">
        <v>102.2152945241873</v>
      </c>
      <c r="E8" s="105">
        <v>102.29349502753526</v>
      </c>
      <c r="F8" s="393"/>
      <c r="G8" s="394"/>
      <c r="H8" s="394"/>
    </row>
    <row r="9" spans="1:8" s="42" customFormat="1">
      <c r="A9" s="49" t="s">
        <v>179</v>
      </c>
      <c r="B9" s="56">
        <v>1454092</v>
      </c>
      <c r="C9" s="83">
        <v>1421209</v>
      </c>
      <c r="D9" s="404">
        <v>102.88869689874596</v>
      </c>
      <c r="E9" s="405">
        <v>102.94296813148686</v>
      </c>
      <c r="F9" s="256"/>
      <c r="G9" s="390"/>
      <c r="H9" s="390"/>
    </row>
    <row r="10" spans="1:8" s="42" customFormat="1">
      <c r="A10" s="99" t="s">
        <v>180</v>
      </c>
      <c r="B10" s="56">
        <v>1443351</v>
      </c>
      <c r="C10" s="83">
        <v>1411043</v>
      </c>
      <c r="D10" s="404">
        <v>102.72375950123835</v>
      </c>
      <c r="E10" s="405">
        <v>102.7689974829282</v>
      </c>
      <c r="F10" s="256"/>
      <c r="G10" s="390"/>
      <c r="H10" s="390"/>
    </row>
    <row r="11" spans="1:8" s="42" customFormat="1">
      <c r="A11" s="99" t="s">
        <v>181</v>
      </c>
      <c r="B11" s="56">
        <v>1121720</v>
      </c>
      <c r="C11" s="83">
        <v>1097090</v>
      </c>
      <c r="D11" s="404">
        <v>102.06213332168697</v>
      </c>
      <c r="E11" s="405">
        <v>102.0789078732018</v>
      </c>
      <c r="F11" s="256"/>
      <c r="G11" s="390"/>
      <c r="H11" s="390"/>
    </row>
    <row r="12" spans="1:8" s="42" customFormat="1">
      <c r="A12" s="99" t="s">
        <v>182</v>
      </c>
      <c r="B12" s="56">
        <v>20152</v>
      </c>
      <c r="C12" s="83">
        <v>19824</v>
      </c>
      <c r="D12" s="404">
        <v>136.62372881355932</v>
      </c>
      <c r="E12" s="405">
        <v>137.75276214300604</v>
      </c>
      <c r="F12" s="256"/>
      <c r="G12" s="390"/>
      <c r="H12" s="390"/>
    </row>
    <row r="13" spans="1:8" s="42" customFormat="1">
      <c r="A13" s="99" t="s">
        <v>183</v>
      </c>
      <c r="B13" s="56">
        <v>69999</v>
      </c>
      <c r="C13" s="83">
        <v>69511</v>
      </c>
      <c r="D13" s="404">
        <v>99.503894922385854</v>
      </c>
      <c r="E13" s="405">
        <v>99.517523765891653</v>
      </c>
      <c r="F13" s="256"/>
      <c r="G13" s="390"/>
      <c r="H13" s="390"/>
    </row>
    <row r="14" spans="1:8" s="42" customFormat="1">
      <c r="A14" s="99" t="s">
        <v>184</v>
      </c>
      <c r="B14" s="56">
        <v>5619</v>
      </c>
      <c r="C14" s="83">
        <v>5618</v>
      </c>
      <c r="D14" s="404">
        <v>103.11983850247752</v>
      </c>
      <c r="E14" s="405">
        <v>103.15828130738156</v>
      </c>
      <c r="F14" s="256"/>
      <c r="G14" s="390"/>
      <c r="H14" s="390"/>
    </row>
    <row r="15" spans="1:8" s="42" customFormat="1">
      <c r="A15" s="99" t="s">
        <v>185</v>
      </c>
      <c r="B15" s="56">
        <v>215596</v>
      </c>
      <c r="C15" s="83">
        <v>209637</v>
      </c>
      <c r="D15" s="404">
        <v>105.14467414787829</v>
      </c>
      <c r="E15" s="405">
        <v>105.24262778999368</v>
      </c>
      <c r="F15" s="256"/>
      <c r="G15" s="390"/>
      <c r="H15" s="390"/>
    </row>
    <row r="16" spans="1:8" s="42" customFormat="1">
      <c r="A16" s="99" t="s">
        <v>186</v>
      </c>
      <c r="B16" s="56">
        <v>10265</v>
      </c>
      <c r="C16" s="83">
        <v>9363</v>
      </c>
      <c r="D16" s="404">
        <v>98.418024928092038</v>
      </c>
      <c r="E16" s="405">
        <v>99.638182398637866</v>
      </c>
      <c r="F16" s="256"/>
      <c r="G16" s="390"/>
      <c r="H16" s="390"/>
    </row>
    <row r="17" spans="1:8" s="42" customFormat="1">
      <c r="A17" s="99" t="s">
        <v>187</v>
      </c>
      <c r="B17" s="56">
        <v>10741</v>
      </c>
      <c r="C17" s="83">
        <v>10166</v>
      </c>
      <c r="D17" s="404">
        <v>131.19579821668498</v>
      </c>
      <c r="E17" s="405">
        <v>134.54208575966121</v>
      </c>
      <c r="F17" s="256"/>
      <c r="G17" s="390"/>
      <c r="H17" s="390"/>
    </row>
    <row r="18" spans="1:8" s="42" customFormat="1">
      <c r="A18" s="49" t="s">
        <v>177</v>
      </c>
      <c r="B18" s="56">
        <v>117400</v>
      </c>
      <c r="C18" s="83">
        <v>116246</v>
      </c>
      <c r="D18" s="404">
        <v>98.099018174221854</v>
      </c>
      <c r="E18" s="405">
        <v>98.166648369744209</v>
      </c>
      <c r="F18" s="256"/>
      <c r="G18" s="390"/>
      <c r="H18" s="390"/>
    </row>
    <row r="19" spans="1:8" s="42" customFormat="1">
      <c r="A19" s="49" t="s">
        <v>178</v>
      </c>
      <c r="B19" s="56">
        <v>79054</v>
      </c>
      <c r="C19" s="83">
        <v>74669</v>
      </c>
      <c r="D19" s="404">
        <v>96.604059487004022</v>
      </c>
      <c r="E19" s="405">
        <v>96.995401522433809</v>
      </c>
      <c r="F19" s="256"/>
      <c r="G19" s="390"/>
      <c r="H19" s="390"/>
    </row>
    <row r="21" spans="1:8">
      <c r="A21" s="16"/>
    </row>
  </sheetData>
  <mergeCells count="3">
    <mergeCell ref="A5:A6"/>
    <mergeCell ref="B6:C6"/>
    <mergeCell ref="D6:E6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5"/>
  <sheetViews>
    <sheetView zoomScaleNormal="100" workbookViewId="0">
      <pane xSplit="1" ySplit="10" topLeftCell="B11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14.28515625" style="129" customWidth="1"/>
    <col min="2" max="4" width="11.85546875" style="129" bestFit="1" customWidth="1"/>
    <col min="5" max="5" width="10.28515625" style="129" customWidth="1"/>
    <col min="6" max="6" width="9.28515625" style="129" bestFit="1" customWidth="1"/>
    <col min="7" max="7" width="10.140625" style="193" bestFit="1" customWidth="1"/>
    <col min="8" max="9" width="9.28515625" style="129" bestFit="1" customWidth="1"/>
    <col min="10" max="16384" width="9.140625" style="129"/>
  </cols>
  <sheetData>
    <row r="1" spans="1:9">
      <c r="A1" s="2" t="s">
        <v>540</v>
      </c>
      <c r="G1" s="129"/>
    </row>
    <row r="2" spans="1:9">
      <c r="B2" s="391">
        <f>SUM(B13:B21)/SUM(Tabl.16!B12:B20)*1000</f>
        <v>8.5110522646450537</v>
      </c>
    </row>
    <row r="3" spans="1:9" s="42" customFormat="1" ht="30.75" customHeight="1">
      <c r="A3" s="462" t="s">
        <v>655</v>
      </c>
      <c r="B3" s="462"/>
      <c r="C3" s="462"/>
      <c r="D3" s="462"/>
      <c r="E3" s="462"/>
      <c r="F3" s="462"/>
      <c r="G3" s="462"/>
      <c r="H3" s="462"/>
      <c r="I3" s="462"/>
    </row>
    <row r="4" spans="1:9" s="230" customFormat="1">
      <c r="A4" s="492"/>
      <c r="B4" s="493"/>
      <c r="C4" s="493"/>
      <c r="D4" s="493"/>
      <c r="E4" s="493"/>
      <c r="F4" s="493"/>
      <c r="G4" s="493"/>
      <c r="H4" s="493"/>
      <c r="I4" s="493"/>
    </row>
    <row r="5" spans="1:9" s="42" customFormat="1" ht="18.75" customHeight="1">
      <c r="A5" s="457" t="s">
        <v>156</v>
      </c>
      <c r="B5" s="461" t="s">
        <v>188</v>
      </c>
      <c r="C5" s="461"/>
      <c r="D5" s="461"/>
      <c r="E5" s="461"/>
      <c r="F5" s="461"/>
      <c r="G5" s="461"/>
      <c r="H5" s="461"/>
      <c r="I5" s="458"/>
    </row>
    <row r="6" spans="1:9" s="42" customFormat="1" ht="18.75" customHeight="1">
      <c r="A6" s="457"/>
      <c r="B6" s="461" t="s">
        <v>157</v>
      </c>
      <c r="C6" s="461" t="s">
        <v>189</v>
      </c>
      <c r="D6" s="461"/>
      <c r="E6" s="461"/>
      <c r="F6" s="461"/>
      <c r="G6" s="461"/>
      <c r="H6" s="461"/>
      <c r="I6" s="458" t="s">
        <v>158</v>
      </c>
    </row>
    <row r="7" spans="1:9" s="42" customFormat="1">
      <c r="A7" s="457"/>
      <c r="B7" s="461"/>
      <c r="C7" s="461" t="s">
        <v>157</v>
      </c>
      <c r="D7" s="461" t="s">
        <v>123</v>
      </c>
      <c r="E7" s="461"/>
      <c r="F7" s="461"/>
      <c r="G7" s="461"/>
      <c r="H7" s="461"/>
      <c r="I7" s="458"/>
    </row>
    <row r="8" spans="1:9" s="42" customFormat="1" ht="38.25">
      <c r="A8" s="457"/>
      <c r="B8" s="461"/>
      <c r="C8" s="461"/>
      <c r="D8" s="335" t="s">
        <v>162</v>
      </c>
      <c r="E8" s="228" t="s">
        <v>161</v>
      </c>
      <c r="F8" s="335" t="s">
        <v>176</v>
      </c>
      <c r="G8" s="335" t="s">
        <v>159</v>
      </c>
      <c r="H8" s="335" t="s">
        <v>160</v>
      </c>
      <c r="I8" s="458"/>
    </row>
    <row r="9" spans="1:9" s="42" customFormat="1">
      <c r="A9" s="457"/>
      <c r="B9" s="461" t="s">
        <v>163</v>
      </c>
      <c r="C9" s="461"/>
      <c r="D9" s="461"/>
      <c r="E9" s="461"/>
      <c r="F9" s="461"/>
      <c r="G9" s="461"/>
      <c r="H9" s="461"/>
      <c r="I9" s="458"/>
    </row>
    <row r="10" spans="1:9" s="42" customFormat="1" ht="18.75" customHeight="1">
      <c r="A10" s="161"/>
      <c r="B10" s="440" t="s">
        <v>150</v>
      </c>
      <c r="C10" s="440"/>
      <c r="D10" s="440"/>
      <c r="E10" s="440"/>
      <c r="F10" s="440"/>
      <c r="G10" s="440"/>
      <c r="H10" s="440"/>
      <c r="I10" s="440"/>
    </row>
    <row r="11" spans="1:9" s="42" customFormat="1">
      <c r="A11" s="48" t="s">
        <v>164</v>
      </c>
      <c r="B11" s="104">
        <v>1454.0920000000001</v>
      </c>
      <c r="C11" s="104">
        <v>1443.3510000000001</v>
      </c>
      <c r="D11" s="104">
        <v>1121.72</v>
      </c>
      <c r="E11" s="104">
        <v>20.152000000000001</v>
      </c>
      <c r="F11" s="104">
        <v>69.998999999999995</v>
      </c>
      <c r="G11" s="104">
        <v>215.596</v>
      </c>
      <c r="H11" s="104">
        <v>10.265000000000001</v>
      </c>
      <c r="I11" s="105">
        <v>10.741</v>
      </c>
    </row>
    <row r="12" spans="1:9" s="42" customFormat="1">
      <c r="A12" s="49" t="s">
        <v>165</v>
      </c>
      <c r="B12" s="90">
        <v>1.349</v>
      </c>
      <c r="C12" s="90">
        <v>1.331</v>
      </c>
      <c r="D12" s="90">
        <v>0.872</v>
      </c>
      <c r="E12" s="90" t="s">
        <v>190</v>
      </c>
      <c r="F12" s="90">
        <v>1.9E-2</v>
      </c>
      <c r="G12" s="142">
        <v>0.38100000000000001</v>
      </c>
      <c r="H12" s="90">
        <v>6.0000000000000001E-3</v>
      </c>
      <c r="I12" s="106">
        <v>1.7000000000000001E-2</v>
      </c>
    </row>
    <row r="13" spans="1:9" s="42" customFormat="1">
      <c r="A13" s="259" t="s">
        <v>166</v>
      </c>
      <c r="B13" s="90">
        <v>43.360999999999997</v>
      </c>
      <c r="C13" s="90">
        <v>43.177999999999997</v>
      </c>
      <c r="D13" s="90">
        <v>27.901</v>
      </c>
      <c r="E13" s="90">
        <v>1.413</v>
      </c>
      <c r="F13" s="90">
        <v>5.016</v>
      </c>
      <c r="G13" s="142">
        <v>7.6870000000000003</v>
      </c>
      <c r="H13" s="90">
        <v>0.24399999999999999</v>
      </c>
      <c r="I13" s="106">
        <v>0.183</v>
      </c>
    </row>
    <row r="14" spans="1:9" s="42" customFormat="1">
      <c r="A14" s="259" t="s">
        <v>167</v>
      </c>
      <c r="B14" s="90">
        <v>59.579000000000001</v>
      </c>
      <c r="C14" s="90">
        <v>58.418999999999997</v>
      </c>
      <c r="D14" s="90">
        <v>40.731999999999999</v>
      </c>
      <c r="E14" s="90">
        <v>2.907</v>
      </c>
      <c r="F14" s="90">
        <v>4.2329999999999997</v>
      </c>
      <c r="G14" s="142">
        <v>9.6050000000000004</v>
      </c>
      <c r="H14" s="90">
        <v>0.21099999999999999</v>
      </c>
      <c r="I14" s="106">
        <v>1.1599999999999999</v>
      </c>
    </row>
    <row r="15" spans="1:9" s="42" customFormat="1">
      <c r="A15" s="259" t="s">
        <v>168</v>
      </c>
      <c r="B15" s="90">
        <v>130.46</v>
      </c>
      <c r="C15" s="90">
        <v>128.07400000000001</v>
      </c>
      <c r="D15" s="90">
        <v>94.409000000000006</v>
      </c>
      <c r="E15" s="90">
        <v>4.28</v>
      </c>
      <c r="F15" s="90">
        <v>8.6189999999999998</v>
      </c>
      <c r="G15" s="142">
        <v>19.253</v>
      </c>
      <c r="H15" s="90">
        <v>0.41499999999999998</v>
      </c>
      <c r="I15" s="106">
        <v>2.3860000000000001</v>
      </c>
    </row>
    <row r="16" spans="1:9" s="230" customFormat="1">
      <c r="A16" s="494" t="s">
        <v>169</v>
      </c>
      <c r="B16" s="142">
        <v>318.822</v>
      </c>
      <c r="C16" s="142">
        <v>315.90600000000001</v>
      </c>
      <c r="D16" s="142">
        <v>240.09399999999999</v>
      </c>
      <c r="E16" s="142">
        <v>4.75</v>
      </c>
      <c r="F16" s="142">
        <v>20.681000000000001</v>
      </c>
      <c r="G16" s="142">
        <v>46.167000000000002</v>
      </c>
      <c r="H16" s="142">
        <v>2.6440000000000001</v>
      </c>
      <c r="I16" s="216">
        <v>2.9159999999999999</v>
      </c>
    </row>
    <row r="17" spans="1:9" s="42" customFormat="1">
      <c r="A17" s="259" t="s">
        <v>170</v>
      </c>
      <c r="B17" s="90">
        <v>191.76400000000001</v>
      </c>
      <c r="C17" s="90">
        <v>190.655</v>
      </c>
      <c r="D17" s="90">
        <v>148.816</v>
      </c>
      <c r="E17" s="90">
        <v>0.86699999999999999</v>
      </c>
      <c r="F17" s="90">
        <v>9.8309999999999995</v>
      </c>
      <c r="G17" s="142">
        <v>28.969000000000001</v>
      </c>
      <c r="H17" s="90">
        <v>1.631</v>
      </c>
      <c r="I17" s="106">
        <v>1.1080000000000001</v>
      </c>
    </row>
    <row r="18" spans="1:9" s="42" customFormat="1">
      <c r="A18" s="259" t="s">
        <v>171</v>
      </c>
      <c r="B18" s="90">
        <v>122.122</v>
      </c>
      <c r="C18" s="90">
        <v>121.961</v>
      </c>
      <c r="D18" s="90">
        <v>97.543000000000006</v>
      </c>
      <c r="E18" s="90">
        <v>0.5</v>
      </c>
      <c r="F18" s="90">
        <v>6.0069999999999997</v>
      </c>
      <c r="G18" s="142">
        <v>16.795000000000002</v>
      </c>
      <c r="H18" s="90">
        <v>0.86899999999999999</v>
      </c>
      <c r="I18" s="106">
        <v>0.161</v>
      </c>
    </row>
    <row r="19" spans="1:9" s="42" customFormat="1">
      <c r="A19" s="259" t="s">
        <v>172</v>
      </c>
      <c r="B19" s="90">
        <v>159.17699999999999</v>
      </c>
      <c r="C19" s="90">
        <v>157.047</v>
      </c>
      <c r="D19" s="90">
        <v>122.752</v>
      </c>
      <c r="E19" s="90">
        <v>2.2010000000000001</v>
      </c>
      <c r="F19" s="90">
        <v>9.2530000000000001</v>
      </c>
      <c r="G19" s="142">
        <v>21.989000000000001</v>
      </c>
      <c r="H19" s="90">
        <v>0.65300000000000002</v>
      </c>
      <c r="I19" s="106">
        <v>2.13</v>
      </c>
    </row>
    <row r="20" spans="1:9" s="42" customFormat="1">
      <c r="A20" s="259" t="s">
        <v>173</v>
      </c>
      <c r="B20" s="90">
        <v>138.35900000000001</v>
      </c>
      <c r="C20" s="90">
        <v>138.27500000000001</v>
      </c>
      <c r="D20" s="90">
        <v>110.53400000000001</v>
      </c>
      <c r="E20" s="90">
        <v>0.875</v>
      </c>
      <c r="F20" s="90">
        <v>3.6749999999999998</v>
      </c>
      <c r="G20" s="142">
        <v>21.643000000000001</v>
      </c>
      <c r="H20" s="152">
        <v>1.347</v>
      </c>
      <c r="I20" s="106">
        <v>8.4000000000000005E-2</v>
      </c>
    </row>
    <row r="21" spans="1:9" s="42" customFormat="1">
      <c r="A21" s="49" t="s">
        <v>174</v>
      </c>
      <c r="B21" s="152">
        <v>289.09899999999999</v>
      </c>
      <c r="C21" s="152">
        <v>288.50299999999999</v>
      </c>
      <c r="D21" s="152">
        <v>238.06700000000001</v>
      </c>
      <c r="E21" s="152">
        <v>2.359</v>
      </c>
      <c r="F21" s="90">
        <v>2.6669999999999998</v>
      </c>
      <c r="G21" s="260">
        <v>43.104999999999997</v>
      </c>
      <c r="H21" s="152">
        <v>2.2450000000000001</v>
      </c>
      <c r="I21" s="261">
        <v>0.59499999999999997</v>
      </c>
    </row>
    <row r="22" spans="1:9" s="42" customFormat="1" ht="18.75" customHeight="1">
      <c r="A22" s="49"/>
      <c r="B22" s="438" t="s">
        <v>175</v>
      </c>
      <c r="C22" s="438"/>
      <c r="D22" s="438"/>
      <c r="E22" s="438"/>
      <c r="F22" s="438"/>
      <c r="G22" s="438"/>
      <c r="H22" s="438"/>
      <c r="I22" s="439"/>
    </row>
    <row r="23" spans="1:9" s="42" customFormat="1">
      <c r="A23" s="48" t="s">
        <v>164</v>
      </c>
      <c r="B23" s="104">
        <v>1421.2090000000001</v>
      </c>
      <c r="C23" s="104">
        <v>1411.0429999999999</v>
      </c>
      <c r="D23" s="104">
        <v>1097.0899999999999</v>
      </c>
      <c r="E23" s="104">
        <v>19.824000000000002</v>
      </c>
      <c r="F23" s="104">
        <v>69.510999999999996</v>
      </c>
      <c r="G23" s="234">
        <v>209637</v>
      </c>
      <c r="H23" s="104">
        <v>9363</v>
      </c>
      <c r="I23" s="105">
        <v>10166</v>
      </c>
    </row>
    <row r="24" spans="1:9" s="42" customFormat="1">
      <c r="A24" s="49" t="s">
        <v>165</v>
      </c>
      <c r="B24" s="90">
        <v>1.349</v>
      </c>
      <c r="C24" s="90">
        <v>1.331</v>
      </c>
      <c r="D24" s="90">
        <v>0.872</v>
      </c>
      <c r="E24" s="90" t="s">
        <v>190</v>
      </c>
      <c r="F24" s="90">
        <v>1.9E-2</v>
      </c>
      <c r="G24" s="142">
        <v>381</v>
      </c>
      <c r="H24" s="90">
        <v>6</v>
      </c>
      <c r="I24" s="106">
        <v>17</v>
      </c>
    </row>
    <row r="25" spans="1:9" s="42" customFormat="1">
      <c r="A25" s="259" t="s">
        <v>166</v>
      </c>
      <c r="B25" s="90">
        <v>43.345999999999997</v>
      </c>
      <c r="C25" s="90">
        <v>43.164000000000001</v>
      </c>
      <c r="D25" s="90">
        <v>27.893999999999998</v>
      </c>
      <c r="E25" s="90">
        <v>1.41</v>
      </c>
      <c r="F25" s="90">
        <v>5.0119999999999996</v>
      </c>
      <c r="G25" s="142">
        <v>7685</v>
      </c>
      <c r="H25" s="90">
        <v>244</v>
      </c>
      <c r="I25" s="106">
        <v>182</v>
      </c>
    </row>
    <row r="26" spans="1:9" s="42" customFormat="1">
      <c r="A26" s="259" t="s">
        <v>167</v>
      </c>
      <c r="B26" s="90">
        <v>59.555</v>
      </c>
      <c r="C26" s="90">
        <v>58.395000000000003</v>
      </c>
      <c r="D26" s="90">
        <v>40.731000000000002</v>
      </c>
      <c r="E26" s="90">
        <v>2.9020000000000001</v>
      </c>
      <c r="F26" s="90">
        <v>4.2249999999999996</v>
      </c>
      <c r="G26" s="142">
        <v>9593</v>
      </c>
      <c r="H26" s="90">
        <v>211</v>
      </c>
      <c r="I26" s="106">
        <v>1160</v>
      </c>
    </row>
    <row r="27" spans="1:9" s="42" customFormat="1">
      <c r="A27" s="259" t="s">
        <v>168</v>
      </c>
      <c r="B27" s="90">
        <v>130.428</v>
      </c>
      <c r="C27" s="90">
        <v>128.04400000000001</v>
      </c>
      <c r="D27" s="90">
        <v>94.4</v>
      </c>
      <c r="E27" s="90">
        <v>4.28</v>
      </c>
      <c r="F27" s="90">
        <v>8.6120000000000001</v>
      </c>
      <c r="G27" s="142">
        <v>19242</v>
      </c>
      <c r="H27" s="90">
        <v>411</v>
      </c>
      <c r="I27" s="106">
        <v>2384</v>
      </c>
    </row>
    <row r="28" spans="1:9" s="230" customFormat="1">
      <c r="A28" s="494" t="s">
        <v>169</v>
      </c>
      <c r="B28" s="142">
        <v>318.69799999999998</v>
      </c>
      <c r="C28" s="142">
        <v>315.78300000000002</v>
      </c>
      <c r="D28" s="142">
        <v>240.01900000000001</v>
      </c>
      <c r="E28" s="142">
        <v>4.7409999999999997</v>
      </c>
      <c r="F28" s="142">
        <v>20.672999999999998</v>
      </c>
      <c r="G28" s="142">
        <v>46137</v>
      </c>
      <c r="H28" s="142">
        <v>2643</v>
      </c>
      <c r="I28" s="216">
        <v>2915</v>
      </c>
    </row>
    <row r="29" spans="1:9" s="42" customFormat="1">
      <c r="A29" s="259" t="s">
        <v>170</v>
      </c>
      <c r="B29" s="90">
        <v>191.66499999999999</v>
      </c>
      <c r="C29" s="90">
        <v>190.56200000000001</v>
      </c>
      <c r="D29" s="90">
        <v>148.774</v>
      </c>
      <c r="E29" s="90">
        <v>0.85</v>
      </c>
      <c r="F29" s="90">
        <v>9.83</v>
      </c>
      <c r="G29" s="142">
        <v>28937</v>
      </c>
      <c r="H29" s="90">
        <v>1629</v>
      </c>
      <c r="I29" s="106">
        <v>1103</v>
      </c>
    </row>
    <row r="30" spans="1:9" s="42" customFormat="1">
      <c r="A30" s="259" t="s">
        <v>171</v>
      </c>
      <c r="B30" s="90">
        <v>122.003</v>
      </c>
      <c r="C30" s="90">
        <v>121.858</v>
      </c>
      <c r="D30" s="90">
        <v>97.522999999999996</v>
      </c>
      <c r="E30" s="90">
        <v>0.49299999999999999</v>
      </c>
      <c r="F30" s="90">
        <v>5.9909999999999997</v>
      </c>
      <c r="G30" s="142">
        <v>16741</v>
      </c>
      <c r="H30" s="90">
        <v>862</v>
      </c>
      <c r="I30" s="106">
        <v>145</v>
      </c>
    </row>
    <row r="31" spans="1:9" s="42" customFormat="1">
      <c r="A31" s="259" t="s">
        <v>172</v>
      </c>
      <c r="B31" s="90">
        <v>158.91300000000001</v>
      </c>
      <c r="C31" s="90">
        <v>156.80600000000001</v>
      </c>
      <c r="D31" s="90">
        <v>122.66800000000001</v>
      </c>
      <c r="E31" s="90">
        <v>2.2000000000000002</v>
      </c>
      <c r="F31" s="90">
        <v>9.1820000000000004</v>
      </c>
      <c r="G31" s="142">
        <v>21921</v>
      </c>
      <c r="H31" s="90">
        <v>636</v>
      </c>
      <c r="I31" s="106">
        <v>2106</v>
      </c>
    </row>
    <row r="32" spans="1:9" s="42" customFormat="1">
      <c r="A32" s="259" t="s">
        <v>173</v>
      </c>
      <c r="B32" s="90">
        <v>137.672</v>
      </c>
      <c r="C32" s="90">
        <v>137.66300000000001</v>
      </c>
      <c r="D32" s="90">
        <v>110.265</v>
      </c>
      <c r="E32" s="90">
        <v>0.82799999999999996</v>
      </c>
      <c r="F32" s="90">
        <v>3.577</v>
      </c>
      <c r="G32" s="142">
        <v>21447</v>
      </c>
      <c r="H32" s="90">
        <v>1345</v>
      </c>
      <c r="I32" s="106">
        <v>10</v>
      </c>
    </row>
    <row r="33" spans="1:9" s="42" customFormat="1">
      <c r="A33" s="49" t="s">
        <v>174</v>
      </c>
      <c r="B33" s="152">
        <v>257.58100000000002</v>
      </c>
      <c r="C33" s="152">
        <v>257.43700000000001</v>
      </c>
      <c r="D33" s="90">
        <v>213.94200000000001</v>
      </c>
      <c r="E33" s="152">
        <v>2.1190000000000002</v>
      </c>
      <c r="F33" s="152">
        <v>2.39</v>
      </c>
      <c r="G33" s="260">
        <v>37553</v>
      </c>
      <c r="H33" s="152">
        <v>1375</v>
      </c>
      <c r="I33" s="261">
        <v>144</v>
      </c>
    </row>
    <row r="34" spans="1:9">
      <c r="C34" s="258"/>
    </row>
    <row r="35" spans="1:9" s="193" customFormat="1">
      <c r="B35" s="495"/>
      <c r="C35" s="495"/>
      <c r="D35" s="495"/>
      <c r="E35" s="495"/>
      <c r="F35" s="495"/>
      <c r="G35" s="495"/>
      <c r="H35" s="495"/>
      <c r="I35" s="495"/>
    </row>
  </sheetData>
  <mergeCells count="11">
    <mergeCell ref="B22:I22"/>
    <mergeCell ref="B5:I5"/>
    <mergeCell ref="B6:B8"/>
    <mergeCell ref="C6:H6"/>
    <mergeCell ref="I6:I8"/>
    <mergeCell ref="C7:C8"/>
    <mergeCell ref="A3:I3"/>
    <mergeCell ref="A5:A9"/>
    <mergeCell ref="D7:H7"/>
    <mergeCell ref="B9:I9"/>
    <mergeCell ref="B10:I1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4" sqref="A4"/>
    </sheetView>
  </sheetViews>
  <sheetFormatPr defaultColWidth="9.140625" defaultRowHeight="12.75"/>
  <cols>
    <col min="1" max="1" width="21.7109375" style="3" customWidth="1"/>
    <col min="2" max="5" width="12.85546875" style="3" customWidth="1"/>
    <col min="6" max="16384" width="9.140625" style="3"/>
  </cols>
  <sheetData>
    <row r="1" spans="1:7">
      <c r="A1" s="2" t="s">
        <v>540</v>
      </c>
    </row>
    <row r="3" spans="1:7" s="27" customFormat="1">
      <c r="A3" s="39" t="s">
        <v>656</v>
      </c>
      <c r="B3" s="160"/>
      <c r="D3" s="160"/>
    </row>
    <row r="4" spans="1:7" s="27" customFormat="1">
      <c r="A4" s="39" t="s">
        <v>318</v>
      </c>
      <c r="B4" s="160"/>
      <c r="D4" s="160"/>
    </row>
    <row r="5" spans="1:7" s="27" customFormat="1" ht="45" customHeight="1">
      <c r="A5" s="457" t="s">
        <v>0</v>
      </c>
      <c r="B5" s="335" t="s">
        <v>150</v>
      </c>
      <c r="C5" s="334" t="s">
        <v>151</v>
      </c>
      <c r="D5" s="388" t="s">
        <v>150</v>
      </c>
      <c r="E5" s="387" t="s">
        <v>151</v>
      </c>
    </row>
    <row r="6" spans="1:7" s="27" customFormat="1" ht="16.5" customHeight="1">
      <c r="A6" s="457"/>
      <c r="B6" s="461" t="s">
        <v>526</v>
      </c>
      <c r="C6" s="458"/>
      <c r="D6" s="461" t="s">
        <v>650</v>
      </c>
      <c r="E6" s="458"/>
    </row>
    <row r="7" spans="1:7" s="27" customFormat="1">
      <c r="A7" s="48"/>
      <c r="B7" s="264"/>
      <c r="C7" s="265"/>
      <c r="D7" s="264"/>
      <c r="E7" s="265"/>
    </row>
    <row r="8" spans="1:7" s="28" customFormat="1">
      <c r="A8" s="48" t="s">
        <v>153</v>
      </c>
      <c r="B8" s="103">
        <v>172563</v>
      </c>
      <c r="C8" s="255">
        <v>172385</v>
      </c>
      <c r="D8" s="104">
        <v>102.69651018853551</v>
      </c>
      <c r="E8" s="105">
        <v>102.70181709859993</v>
      </c>
      <c r="F8" s="395"/>
      <c r="G8" s="395"/>
    </row>
    <row r="9" spans="1:7" s="27" customFormat="1">
      <c r="A9" s="92" t="s">
        <v>1</v>
      </c>
      <c r="B9" s="56">
        <v>172559</v>
      </c>
      <c r="C9" s="83">
        <v>172384</v>
      </c>
      <c r="D9" s="404">
        <v>102.69596319682913</v>
      </c>
      <c r="E9" s="405">
        <v>102.70183319531245</v>
      </c>
      <c r="F9" s="17"/>
      <c r="G9" s="17"/>
    </row>
    <row r="10" spans="1:7" s="27" customFormat="1">
      <c r="A10" s="52" t="s">
        <v>2</v>
      </c>
      <c r="B10" s="56">
        <v>157361</v>
      </c>
      <c r="C10" s="83">
        <v>157240</v>
      </c>
      <c r="D10" s="404">
        <v>101.21240577323832</v>
      </c>
      <c r="E10" s="405">
        <v>101.21986546074866</v>
      </c>
      <c r="F10" s="17"/>
      <c r="G10" s="17"/>
    </row>
    <row r="11" spans="1:7" s="27" customFormat="1">
      <c r="A11" s="52" t="s">
        <v>3</v>
      </c>
      <c r="B11" s="56">
        <v>13271</v>
      </c>
      <c r="C11" s="83">
        <v>13232</v>
      </c>
      <c r="D11" s="404">
        <v>116.54518310353912</v>
      </c>
      <c r="E11" s="405">
        <v>116.5301629238221</v>
      </c>
      <c r="F11" s="17"/>
      <c r="G11" s="17"/>
    </row>
    <row r="12" spans="1:7" s="27" customFormat="1">
      <c r="A12" s="52" t="s">
        <v>4</v>
      </c>
      <c r="B12" s="56">
        <v>36492</v>
      </c>
      <c r="C12" s="83">
        <v>36463</v>
      </c>
      <c r="D12" s="404">
        <v>81.952928494430466</v>
      </c>
      <c r="E12" s="405">
        <v>81.939325842696633</v>
      </c>
      <c r="F12" s="17"/>
      <c r="G12" s="17"/>
    </row>
    <row r="13" spans="1:7" s="27" customFormat="1">
      <c r="A13" s="52" t="s">
        <v>5</v>
      </c>
      <c r="B13" s="56">
        <v>64402</v>
      </c>
      <c r="C13" s="83">
        <v>64397</v>
      </c>
      <c r="D13" s="404">
        <v>85.848729638220149</v>
      </c>
      <c r="E13" s="405">
        <v>85.851219837355018</v>
      </c>
      <c r="F13" s="17"/>
      <c r="G13" s="17"/>
    </row>
    <row r="14" spans="1:7" s="27" customFormat="1">
      <c r="A14" s="52" t="s">
        <v>6</v>
      </c>
      <c r="B14" s="56">
        <v>95961</v>
      </c>
      <c r="C14" s="83">
        <v>95852</v>
      </c>
      <c r="D14" s="404">
        <v>96.027258808577926</v>
      </c>
      <c r="E14" s="405">
        <v>96.029654861493768</v>
      </c>
      <c r="F14" s="17"/>
      <c r="G14" s="17"/>
    </row>
    <row r="15" spans="1:7" s="27" customFormat="1">
      <c r="A15" s="52" t="s">
        <v>7</v>
      </c>
      <c r="B15" s="56">
        <v>6740</v>
      </c>
      <c r="C15" s="83">
        <v>6715</v>
      </c>
      <c r="D15" s="404">
        <v>81.077829904968127</v>
      </c>
      <c r="E15" s="405">
        <v>81.09903381642512</v>
      </c>
      <c r="F15" s="17"/>
      <c r="G15" s="17"/>
    </row>
    <row r="16" spans="1:7" s="27" customFormat="1">
      <c r="A16" s="92" t="s">
        <v>8</v>
      </c>
      <c r="B16" s="56">
        <v>10111</v>
      </c>
      <c r="C16" s="83">
        <v>10085</v>
      </c>
      <c r="D16" s="404">
        <v>116.01835915088927</v>
      </c>
      <c r="E16" s="405">
        <v>116.07965009208104</v>
      </c>
      <c r="F16" s="17"/>
      <c r="G16" s="17"/>
    </row>
    <row r="17" spans="1:7" s="27" customFormat="1">
      <c r="A17" s="48" t="s">
        <v>154</v>
      </c>
      <c r="B17" s="103">
        <v>94030</v>
      </c>
      <c r="C17" s="255">
        <v>93978</v>
      </c>
      <c r="D17" s="104">
        <v>96.385665668949116</v>
      </c>
      <c r="E17" s="105">
        <v>96.386703726115627</v>
      </c>
      <c r="F17" s="17"/>
      <c r="G17" s="17"/>
    </row>
    <row r="18" spans="1:7" s="27" customFormat="1">
      <c r="A18" s="48" t="s">
        <v>155</v>
      </c>
      <c r="B18" s="103">
        <v>144004</v>
      </c>
      <c r="C18" s="255">
        <v>143909</v>
      </c>
      <c r="D18" s="104">
        <v>100.7133665305209</v>
      </c>
      <c r="E18" s="105">
        <v>100.72300456339762</v>
      </c>
      <c r="F18" s="17"/>
      <c r="G18" s="17"/>
    </row>
    <row r="20" spans="1:7">
      <c r="A20" s="262"/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8"/>
  <sheetViews>
    <sheetView zoomScaleNormal="100" workbookViewId="0">
      <pane xSplit="2" ySplit="9" topLeftCell="C10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14.28515625" style="129" customWidth="1"/>
    <col min="2" max="2" width="11" style="129" customWidth="1"/>
    <col min="3" max="3" width="10.28515625" style="129" bestFit="1" customWidth="1"/>
    <col min="4" max="4" width="10.5703125" style="129" bestFit="1" customWidth="1"/>
    <col min="5" max="5" width="10.28515625" style="129" customWidth="1"/>
    <col min="6" max="6" width="9.42578125" style="129" bestFit="1" customWidth="1"/>
    <col min="7" max="7" width="9.5703125" style="193" bestFit="1" customWidth="1"/>
    <col min="8" max="8" width="9.42578125" style="129" bestFit="1" customWidth="1"/>
    <col min="9" max="9" width="9.28515625" style="129" bestFit="1" customWidth="1"/>
    <col min="10" max="16384" width="9.140625" style="129"/>
  </cols>
  <sheetData>
    <row r="1" spans="1:10">
      <c r="A1" s="2" t="s">
        <v>540</v>
      </c>
    </row>
    <row r="2" spans="1:10">
      <c r="B2" s="258"/>
      <c r="C2" s="258"/>
    </row>
    <row r="3" spans="1:10" s="42" customFormat="1" ht="31.5" customHeight="1">
      <c r="A3" s="462" t="s">
        <v>710</v>
      </c>
      <c r="B3" s="462"/>
      <c r="C3" s="462"/>
      <c r="D3" s="462"/>
      <c r="E3" s="462"/>
      <c r="F3" s="462"/>
      <c r="G3" s="462"/>
      <c r="H3" s="462"/>
      <c r="I3" s="462"/>
    </row>
    <row r="4" spans="1:10" s="230" customFormat="1">
      <c r="A4" s="492"/>
      <c r="B4" s="493"/>
      <c r="C4" s="493"/>
      <c r="D4" s="493"/>
      <c r="E4" s="493"/>
      <c r="F4" s="493"/>
      <c r="G4" s="493"/>
      <c r="H4" s="493"/>
      <c r="I4" s="493"/>
    </row>
    <row r="5" spans="1:10" s="42" customFormat="1" ht="18.75" customHeight="1">
      <c r="A5" s="457" t="s">
        <v>156</v>
      </c>
      <c r="B5" s="461" t="s">
        <v>188</v>
      </c>
      <c r="C5" s="461"/>
      <c r="D5" s="461"/>
      <c r="E5" s="461"/>
      <c r="F5" s="461"/>
      <c r="G5" s="461"/>
      <c r="H5" s="461"/>
      <c r="I5" s="458"/>
    </row>
    <row r="6" spans="1:10" s="42" customFormat="1" ht="18.75" customHeight="1">
      <c r="A6" s="457"/>
      <c r="B6" s="461" t="s">
        <v>157</v>
      </c>
      <c r="C6" s="461" t="s">
        <v>189</v>
      </c>
      <c r="D6" s="461"/>
      <c r="E6" s="461"/>
      <c r="F6" s="461"/>
      <c r="G6" s="461"/>
      <c r="H6" s="461"/>
      <c r="I6" s="458" t="s">
        <v>158</v>
      </c>
    </row>
    <row r="7" spans="1:10" s="42" customFormat="1">
      <c r="A7" s="457"/>
      <c r="B7" s="461"/>
      <c r="C7" s="461" t="s">
        <v>157</v>
      </c>
      <c r="D7" s="461" t="s">
        <v>123</v>
      </c>
      <c r="E7" s="461"/>
      <c r="F7" s="461"/>
      <c r="G7" s="461"/>
      <c r="H7" s="461"/>
      <c r="I7" s="458"/>
    </row>
    <row r="8" spans="1:10" s="42" customFormat="1" ht="38.25">
      <c r="A8" s="457"/>
      <c r="B8" s="461"/>
      <c r="C8" s="461"/>
      <c r="D8" s="335" t="s">
        <v>162</v>
      </c>
      <c r="E8" s="228" t="s">
        <v>161</v>
      </c>
      <c r="F8" s="335" t="s">
        <v>176</v>
      </c>
      <c r="G8" s="335" t="s">
        <v>159</v>
      </c>
      <c r="H8" s="335" t="s">
        <v>160</v>
      </c>
      <c r="I8" s="458"/>
    </row>
    <row r="9" spans="1:10" s="42" customFormat="1" ht="18.75" customHeight="1">
      <c r="A9" s="161"/>
      <c r="B9" s="440" t="s">
        <v>150</v>
      </c>
      <c r="C9" s="440"/>
      <c r="D9" s="440"/>
      <c r="E9" s="440"/>
      <c r="F9" s="440"/>
      <c r="G9" s="440"/>
      <c r="H9" s="440"/>
      <c r="I9" s="440"/>
    </row>
    <row r="10" spans="1:10" s="42" customFormat="1">
      <c r="A10" s="48" t="s">
        <v>164</v>
      </c>
      <c r="B10" s="103">
        <v>172563</v>
      </c>
      <c r="C10" s="103">
        <v>172559</v>
      </c>
      <c r="D10" s="103">
        <v>157361</v>
      </c>
      <c r="E10" s="103">
        <v>13271</v>
      </c>
      <c r="F10" s="103">
        <v>36492</v>
      </c>
      <c r="G10" s="103">
        <v>95961</v>
      </c>
      <c r="H10" s="103">
        <v>6740</v>
      </c>
      <c r="I10" s="255">
        <v>10111</v>
      </c>
      <c r="J10" s="256"/>
    </row>
    <row r="11" spans="1:10" s="42" customFormat="1">
      <c r="A11" s="49" t="s">
        <v>165</v>
      </c>
      <c r="B11" s="56">
        <v>1873</v>
      </c>
      <c r="C11" s="56">
        <v>1873</v>
      </c>
      <c r="D11" s="56">
        <v>1392</v>
      </c>
      <c r="E11" s="56" t="s">
        <v>190</v>
      </c>
      <c r="F11" s="56">
        <v>125</v>
      </c>
      <c r="G11" s="63">
        <v>606</v>
      </c>
      <c r="H11" s="56">
        <v>60</v>
      </c>
      <c r="I11" s="83">
        <v>115</v>
      </c>
    </row>
    <row r="12" spans="1:10" s="42" customFormat="1">
      <c r="A12" s="259" t="s">
        <v>166</v>
      </c>
      <c r="B12" s="56">
        <v>29897</v>
      </c>
      <c r="C12" s="56">
        <v>29896</v>
      </c>
      <c r="D12" s="56">
        <v>24588</v>
      </c>
      <c r="E12" s="56">
        <v>2273</v>
      </c>
      <c r="F12" s="56">
        <v>7094</v>
      </c>
      <c r="G12" s="63">
        <v>11591</v>
      </c>
      <c r="H12" s="56">
        <v>477</v>
      </c>
      <c r="I12" s="83">
        <v>859</v>
      </c>
    </row>
    <row r="13" spans="1:10" s="42" customFormat="1">
      <c r="A13" s="259" t="s">
        <v>167</v>
      </c>
      <c r="B13" s="56">
        <v>24579</v>
      </c>
      <c r="C13" s="56">
        <v>24579</v>
      </c>
      <c r="D13" s="56">
        <v>21290</v>
      </c>
      <c r="E13" s="56">
        <v>3015</v>
      </c>
      <c r="F13" s="56">
        <v>4819</v>
      </c>
      <c r="G13" s="63">
        <v>11271</v>
      </c>
      <c r="H13" s="369">
        <v>330</v>
      </c>
      <c r="I13" s="83">
        <v>1685</v>
      </c>
    </row>
    <row r="14" spans="1:10" s="42" customFormat="1">
      <c r="A14" s="259" t="s">
        <v>168</v>
      </c>
      <c r="B14" s="56">
        <v>34065</v>
      </c>
      <c r="C14" s="56">
        <v>34065</v>
      </c>
      <c r="D14" s="56">
        <v>31411</v>
      </c>
      <c r="E14" s="56">
        <v>3023</v>
      </c>
      <c r="F14" s="56">
        <v>6988</v>
      </c>
      <c r="G14" s="63">
        <v>18110</v>
      </c>
      <c r="H14" s="56">
        <v>865</v>
      </c>
      <c r="I14" s="83">
        <v>2992</v>
      </c>
    </row>
    <row r="15" spans="1:10" s="230" customFormat="1">
      <c r="A15" s="494" t="s">
        <v>169</v>
      </c>
      <c r="B15" s="63">
        <v>45804</v>
      </c>
      <c r="C15" s="63">
        <v>45804</v>
      </c>
      <c r="D15" s="63">
        <v>43574</v>
      </c>
      <c r="E15" s="63">
        <v>2891</v>
      </c>
      <c r="F15" s="63">
        <v>10462</v>
      </c>
      <c r="G15" s="63">
        <v>28383</v>
      </c>
      <c r="H15" s="63">
        <v>2436</v>
      </c>
      <c r="I15" s="204">
        <v>3177</v>
      </c>
      <c r="J15" s="493"/>
    </row>
    <row r="16" spans="1:10" s="42" customFormat="1">
      <c r="A16" s="259" t="s">
        <v>170</v>
      </c>
      <c r="B16" s="56">
        <v>15951</v>
      </c>
      <c r="C16" s="56">
        <v>15950</v>
      </c>
      <c r="D16" s="56">
        <v>15513</v>
      </c>
      <c r="E16" s="56">
        <v>693</v>
      </c>
      <c r="F16" s="56">
        <v>3375</v>
      </c>
      <c r="G16" s="63">
        <v>11650</v>
      </c>
      <c r="H16" s="56">
        <v>1182</v>
      </c>
      <c r="I16" s="83">
        <v>579</v>
      </c>
    </row>
    <row r="17" spans="1:10" s="42" customFormat="1">
      <c r="A17" s="259" t="s">
        <v>171</v>
      </c>
      <c r="B17" s="56">
        <v>7177</v>
      </c>
      <c r="C17" s="56">
        <v>7176</v>
      </c>
      <c r="D17" s="56">
        <v>7005</v>
      </c>
      <c r="E17" s="56">
        <v>474</v>
      </c>
      <c r="F17" s="56">
        <v>1486</v>
      </c>
      <c r="G17" s="63">
        <v>5115</v>
      </c>
      <c r="H17" s="56">
        <v>405</v>
      </c>
      <c r="I17" s="83">
        <v>304</v>
      </c>
    </row>
    <row r="18" spans="1:10" s="42" customFormat="1">
      <c r="A18" s="259" t="s">
        <v>172</v>
      </c>
      <c r="B18" s="56">
        <v>6622</v>
      </c>
      <c r="C18" s="56">
        <v>6622</v>
      </c>
      <c r="D18" s="56">
        <v>6259</v>
      </c>
      <c r="E18" s="56">
        <v>377</v>
      </c>
      <c r="F18" s="56">
        <v>1318</v>
      </c>
      <c r="G18" s="63">
        <v>4402</v>
      </c>
      <c r="H18" s="56">
        <v>462</v>
      </c>
      <c r="I18" s="83">
        <v>331</v>
      </c>
    </row>
    <row r="19" spans="1:10" s="42" customFormat="1">
      <c r="A19" s="259" t="s">
        <v>173</v>
      </c>
      <c r="B19" s="56">
        <v>3723</v>
      </c>
      <c r="C19" s="56">
        <v>3723</v>
      </c>
      <c r="D19" s="56">
        <v>3656</v>
      </c>
      <c r="E19" s="56">
        <v>223</v>
      </c>
      <c r="F19" s="56">
        <v>469</v>
      </c>
      <c r="G19" s="63">
        <v>2734</v>
      </c>
      <c r="H19" s="56">
        <v>338</v>
      </c>
      <c r="I19" s="83">
        <v>16</v>
      </c>
    </row>
    <row r="20" spans="1:10" s="42" customFormat="1">
      <c r="A20" s="49" t="s">
        <v>174</v>
      </c>
      <c r="B20" s="116">
        <v>2871</v>
      </c>
      <c r="C20" s="116">
        <v>2870</v>
      </c>
      <c r="D20" s="116">
        <v>2674</v>
      </c>
      <c r="E20" s="116">
        <v>302</v>
      </c>
      <c r="F20" s="116">
        <v>356</v>
      </c>
      <c r="G20" s="141">
        <v>2099</v>
      </c>
      <c r="H20" s="116">
        <v>185</v>
      </c>
      <c r="I20" s="349">
        <v>52</v>
      </c>
      <c r="J20" s="256"/>
    </row>
    <row r="21" spans="1:10" s="42" customFormat="1" ht="18.75" customHeight="1">
      <c r="A21" s="49"/>
      <c r="B21" s="438" t="s">
        <v>175</v>
      </c>
      <c r="C21" s="438"/>
      <c r="D21" s="438"/>
      <c r="E21" s="438"/>
      <c r="F21" s="438"/>
      <c r="G21" s="438"/>
      <c r="H21" s="438"/>
      <c r="I21" s="439"/>
    </row>
    <row r="22" spans="1:10" s="42" customFormat="1">
      <c r="A22" s="48" t="s">
        <v>164</v>
      </c>
      <c r="B22" s="103">
        <v>172385</v>
      </c>
      <c r="C22" s="103">
        <v>172384</v>
      </c>
      <c r="D22" s="103">
        <v>157240</v>
      </c>
      <c r="E22" s="103">
        <v>13232</v>
      </c>
      <c r="F22" s="103">
        <v>36463</v>
      </c>
      <c r="G22" s="207">
        <v>95852</v>
      </c>
      <c r="H22" s="103">
        <v>6715</v>
      </c>
      <c r="I22" s="255">
        <v>10085</v>
      </c>
    </row>
    <row r="23" spans="1:10" s="42" customFormat="1">
      <c r="A23" s="49" t="s">
        <v>165</v>
      </c>
      <c r="B23" s="56">
        <v>1873</v>
      </c>
      <c r="C23" s="56">
        <v>1873</v>
      </c>
      <c r="D23" s="56">
        <v>1392</v>
      </c>
      <c r="E23" s="56" t="s">
        <v>190</v>
      </c>
      <c r="F23" s="56">
        <v>125</v>
      </c>
      <c r="G23" s="56">
        <v>606</v>
      </c>
      <c r="H23" s="56">
        <v>60</v>
      </c>
      <c r="I23" s="83">
        <v>115</v>
      </c>
    </row>
    <row r="24" spans="1:10" s="42" customFormat="1">
      <c r="A24" s="259" t="s">
        <v>166</v>
      </c>
      <c r="B24" s="56">
        <v>29886</v>
      </c>
      <c r="C24" s="56">
        <v>29886</v>
      </c>
      <c r="D24" s="56">
        <v>24583</v>
      </c>
      <c r="E24" s="56">
        <v>2270</v>
      </c>
      <c r="F24" s="56">
        <v>7091</v>
      </c>
      <c r="G24" s="56">
        <v>11589</v>
      </c>
      <c r="H24" s="56">
        <v>476</v>
      </c>
      <c r="I24" s="83">
        <v>858</v>
      </c>
    </row>
    <row r="25" spans="1:10" s="42" customFormat="1">
      <c r="A25" s="259" t="s">
        <v>167</v>
      </c>
      <c r="B25" s="56">
        <v>24569</v>
      </c>
      <c r="C25" s="56">
        <v>24569</v>
      </c>
      <c r="D25" s="56">
        <v>21289</v>
      </c>
      <c r="E25" s="56">
        <v>3013</v>
      </c>
      <c r="F25" s="56">
        <v>4816</v>
      </c>
      <c r="G25" s="63">
        <v>11266</v>
      </c>
      <c r="H25" s="56">
        <v>330</v>
      </c>
      <c r="I25" s="83">
        <v>1685</v>
      </c>
    </row>
    <row r="26" spans="1:10" s="42" customFormat="1">
      <c r="A26" s="259" t="s">
        <v>168</v>
      </c>
      <c r="B26" s="56">
        <v>34057</v>
      </c>
      <c r="C26" s="56">
        <v>34057</v>
      </c>
      <c r="D26" s="56">
        <v>31408</v>
      </c>
      <c r="E26" s="56">
        <v>3023</v>
      </c>
      <c r="F26" s="56">
        <v>6986</v>
      </c>
      <c r="G26" s="63">
        <v>18107</v>
      </c>
      <c r="H26" s="56">
        <v>864</v>
      </c>
      <c r="I26" s="83">
        <v>2991</v>
      </c>
    </row>
    <row r="27" spans="1:10" s="230" customFormat="1">
      <c r="A27" s="494" t="s">
        <v>169</v>
      </c>
      <c r="B27" s="63">
        <v>45787</v>
      </c>
      <c r="C27" s="63">
        <v>45787</v>
      </c>
      <c r="D27" s="63">
        <v>43561</v>
      </c>
      <c r="E27" s="63">
        <v>2889</v>
      </c>
      <c r="F27" s="63">
        <v>10460</v>
      </c>
      <c r="G27" s="63">
        <v>28374</v>
      </c>
      <c r="H27" s="63">
        <v>2435</v>
      </c>
      <c r="I27" s="204">
        <v>3176</v>
      </c>
    </row>
    <row r="28" spans="1:10" s="42" customFormat="1">
      <c r="A28" s="259" t="s">
        <v>170</v>
      </c>
      <c r="B28" s="56">
        <v>15943</v>
      </c>
      <c r="C28" s="56">
        <v>15942</v>
      </c>
      <c r="D28" s="56">
        <v>15508</v>
      </c>
      <c r="E28" s="56">
        <v>691</v>
      </c>
      <c r="F28" s="56">
        <v>3374</v>
      </c>
      <c r="G28" s="63">
        <v>11645</v>
      </c>
      <c r="H28" s="56">
        <v>1181</v>
      </c>
      <c r="I28" s="83">
        <v>578</v>
      </c>
    </row>
    <row r="29" spans="1:10" s="42" customFormat="1">
      <c r="A29" s="259" t="s">
        <v>171</v>
      </c>
      <c r="B29" s="56">
        <v>7170</v>
      </c>
      <c r="C29" s="56">
        <v>7170</v>
      </c>
      <c r="D29" s="56">
        <v>7004</v>
      </c>
      <c r="E29" s="56">
        <v>472</v>
      </c>
      <c r="F29" s="56">
        <v>1485</v>
      </c>
      <c r="G29" s="63">
        <v>5111</v>
      </c>
      <c r="H29" s="56">
        <v>404</v>
      </c>
      <c r="I29" s="83">
        <v>302</v>
      </c>
    </row>
    <row r="30" spans="1:10" s="42" customFormat="1">
      <c r="A30" s="259" t="s">
        <v>172</v>
      </c>
      <c r="B30" s="56">
        <v>6612</v>
      </c>
      <c r="C30" s="56">
        <v>6612</v>
      </c>
      <c r="D30" s="56">
        <v>6252</v>
      </c>
      <c r="E30" s="56">
        <v>376</v>
      </c>
      <c r="F30" s="56">
        <v>1314</v>
      </c>
      <c r="G30" s="63">
        <v>4397</v>
      </c>
      <c r="H30" s="56">
        <v>460</v>
      </c>
      <c r="I30" s="83">
        <v>330</v>
      </c>
    </row>
    <row r="31" spans="1:10" s="42" customFormat="1">
      <c r="A31" s="259" t="s">
        <v>173</v>
      </c>
      <c r="B31" s="56">
        <v>3705</v>
      </c>
      <c r="C31" s="56">
        <v>3705</v>
      </c>
      <c r="D31" s="56">
        <v>3644</v>
      </c>
      <c r="E31" s="56">
        <v>215</v>
      </c>
      <c r="F31" s="56">
        <v>464</v>
      </c>
      <c r="G31" s="63">
        <v>2722</v>
      </c>
      <c r="H31" s="56">
        <v>337</v>
      </c>
      <c r="I31" s="83">
        <v>11</v>
      </c>
    </row>
    <row r="32" spans="1:10" s="42" customFormat="1">
      <c r="A32" s="49" t="s">
        <v>174</v>
      </c>
      <c r="B32" s="116">
        <v>2782</v>
      </c>
      <c r="C32" s="116">
        <v>2782</v>
      </c>
      <c r="D32" s="116">
        <v>2600</v>
      </c>
      <c r="E32" s="116">
        <v>283</v>
      </c>
      <c r="F32" s="116">
        <v>348</v>
      </c>
      <c r="G32" s="141">
        <v>2035</v>
      </c>
      <c r="H32" s="116">
        <v>168</v>
      </c>
      <c r="I32" s="349">
        <v>38</v>
      </c>
    </row>
    <row r="33" spans="2:9" s="42" customFormat="1">
      <c r="B33" s="266"/>
      <c r="C33" s="266"/>
      <c r="D33" s="266"/>
      <c r="E33" s="266"/>
      <c r="F33" s="266"/>
      <c r="G33" s="266"/>
      <c r="H33" s="266"/>
      <c r="I33" s="266"/>
    </row>
    <row r="34" spans="2:9" s="230" customFormat="1">
      <c r="B34" s="496"/>
      <c r="C34" s="496"/>
      <c r="D34" s="496"/>
      <c r="E34" s="496"/>
      <c r="F34" s="496"/>
      <c r="G34" s="496"/>
      <c r="H34" s="496"/>
      <c r="I34" s="496"/>
    </row>
    <row r="35" spans="2:9" s="42" customFormat="1">
      <c r="G35" s="230"/>
    </row>
    <row r="36" spans="2:9" s="42" customFormat="1">
      <c r="G36" s="230"/>
    </row>
    <row r="37" spans="2:9" s="42" customFormat="1">
      <c r="G37" s="230"/>
    </row>
    <row r="38" spans="2:9" s="42" customFormat="1">
      <c r="G38" s="230"/>
    </row>
    <row r="39" spans="2:9" s="42" customFormat="1">
      <c r="G39" s="230"/>
    </row>
    <row r="40" spans="2:9" s="42" customFormat="1">
      <c r="G40" s="230"/>
    </row>
    <row r="41" spans="2:9" s="42" customFormat="1">
      <c r="G41" s="230"/>
    </row>
    <row r="42" spans="2:9" s="42" customFormat="1">
      <c r="G42" s="230"/>
    </row>
    <row r="43" spans="2:9" s="42" customFormat="1">
      <c r="G43" s="230"/>
    </row>
    <row r="44" spans="2:9" s="42" customFormat="1">
      <c r="G44" s="230"/>
    </row>
    <row r="45" spans="2:9" s="42" customFormat="1">
      <c r="G45" s="230"/>
    </row>
    <row r="46" spans="2:9" s="42" customFormat="1">
      <c r="G46" s="230"/>
    </row>
    <row r="47" spans="2:9" s="42" customFormat="1">
      <c r="G47" s="230"/>
    </row>
    <row r="48" spans="2:9" s="42" customFormat="1">
      <c r="G48" s="230"/>
    </row>
  </sheetData>
  <mergeCells count="10">
    <mergeCell ref="A3:I3"/>
    <mergeCell ref="A5:A8"/>
    <mergeCell ref="B9:I9"/>
    <mergeCell ref="B21:I21"/>
    <mergeCell ref="D7:H7"/>
    <mergeCell ref="C7:C8"/>
    <mergeCell ref="B5:I5"/>
    <mergeCell ref="C6:H6"/>
    <mergeCell ref="I6:I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C10" sqref="C10"/>
    </sheetView>
  </sheetViews>
  <sheetFormatPr defaultRowHeight="12.75"/>
  <cols>
    <col min="1" max="1" width="28.7109375" style="267" customWidth="1"/>
    <col min="2" max="2" width="13.140625" style="267" customWidth="1"/>
    <col min="3" max="3" width="12.85546875" style="267" customWidth="1"/>
    <col min="4" max="5" width="9.140625" style="267" customWidth="1"/>
    <col min="6" max="6" width="10.28515625" style="267" customWidth="1"/>
    <col min="7" max="7" width="8.5703125" style="267" customWidth="1"/>
    <col min="8" max="8" width="11.140625" style="267" customWidth="1"/>
    <col min="9" max="9" width="9" style="267" customWidth="1"/>
    <col min="10" max="256" width="9.140625" style="267"/>
    <col min="257" max="257" width="20.85546875" style="267" customWidth="1"/>
    <col min="258" max="258" width="10.28515625" style="267" customWidth="1"/>
    <col min="259" max="261" width="9.140625" style="267" customWidth="1"/>
    <col min="262" max="262" width="10.28515625" style="267" customWidth="1"/>
    <col min="263" max="263" width="8.5703125" style="267" customWidth="1"/>
    <col min="264" max="264" width="11.140625" style="267" customWidth="1"/>
    <col min="265" max="265" width="9" style="267" customWidth="1"/>
    <col min="266" max="512" width="9.140625" style="267"/>
    <col min="513" max="513" width="20.85546875" style="267" customWidth="1"/>
    <col min="514" max="514" width="10.28515625" style="267" customWidth="1"/>
    <col min="515" max="517" width="9.140625" style="267" customWidth="1"/>
    <col min="518" max="518" width="10.28515625" style="267" customWidth="1"/>
    <col min="519" max="519" width="8.5703125" style="267" customWidth="1"/>
    <col min="520" max="520" width="11.140625" style="267" customWidth="1"/>
    <col min="521" max="521" width="9" style="267" customWidth="1"/>
    <col min="522" max="768" width="9.140625" style="267"/>
    <col min="769" max="769" width="20.85546875" style="267" customWidth="1"/>
    <col min="770" max="770" width="10.28515625" style="267" customWidth="1"/>
    <col min="771" max="773" width="9.140625" style="267" customWidth="1"/>
    <col min="774" max="774" width="10.28515625" style="267" customWidth="1"/>
    <col min="775" max="775" width="8.5703125" style="267" customWidth="1"/>
    <col min="776" max="776" width="11.140625" style="267" customWidth="1"/>
    <col min="777" max="777" width="9" style="267" customWidth="1"/>
    <col min="778" max="1024" width="9.140625" style="267"/>
    <col min="1025" max="1025" width="20.85546875" style="267" customWidth="1"/>
    <col min="1026" max="1026" width="10.28515625" style="267" customWidth="1"/>
    <col min="1027" max="1029" width="9.140625" style="267" customWidth="1"/>
    <col min="1030" max="1030" width="10.28515625" style="267" customWidth="1"/>
    <col min="1031" max="1031" width="8.5703125" style="267" customWidth="1"/>
    <col min="1032" max="1032" width="11.140625" style="267" customWidth="1"/>
    <col min="1033" max="1033" width="9" style="267" customWidth="1"/>
    <col min="1034" max="1280" width="9.140625" style="267"/>
    <col min="1281" max="1281" width="20.85546875" style="267" customWidth="1"/>
    <col min="1282" max="1282" width="10.28515625" style="267" customWidth="1"/>
    <col min="1283" max="1285" width="9.140625" style="267" customWidth="1"/>
    <col min="1286" max="1286" width="10.28515625" style="267" customWidth="1"/>
    <col min="1287" max="1287" width="8.5703125" style="267" customWidth="1"/>
    <col min="1288" max="1288" width="11.140625" style="267" customWidth="1"/>
    <col min="1289" max="1289" width="9" style="267" customWidth="1"/>
    <col min="1290" max="1536" width="9.140625" style="267"/>
    <col min="1537" max="1537" width="20.85546875" style="267" customWidth="1"/>
    <col min="1538" max="1538" width="10.28515625" style="267" customWidth="1"/>
    <col min="1539" max="1541" width="9.140625" style="267" customWidth="1"/>
    <col min="1542" max="1542" width="10.28515625" style="267" customWidth="1"/>
    <col min="1543" max="1543" width="8.5703125" style="267" customWidth="1"/>
    <col min="1544" max="1544" width="11.140625" style="267" customWidth="1"/>
    <col min="1545" max="1545" width="9" style="267" customWidth="1"/>
    <col min="1546" max="1792" width="9.140625" style="267"/>
    <col min="1793" max="1793" width="20.85546875" style="267" customWidth="1"/>
    <col min="1794" max="1794" width="10.28515625" style="267" customWidth="1"/>
    <col min="1795" max="1797" width="9.140625" style="267" customWidth="1"/>
    <col min="1798" max="1798" width="10.28515625" style="267" customWidth="1"/>
    <col min="1799" max="1799" width="8.5703125" style="267" customWidth="1"/>
    <col min="1800" max="1800" width="11.140625" style="267" customWidth="1"/>
    <col min="1801" max="1801" width="9" style="267" customWidth="1"/>
    <col min="1802" max="2048" width="9.140625" style="267"/>
    <col min="2049" max="2049" width="20.85546875" style="267" customWidth="1"/>
    <col min="2050" max="2050" width="10.28515625" style="267" customWidth="1"/>
    <col min="2051" max="2053" width="9.140625" style="267" customWidth="1"/>
    <col min="2054" max="2054" width="10.28515625" style="267" customWidth="1"/>
    <col min="2055" max="2055" width="8.5703125" style="267" customWidth="1"/>
    <col min="2056" max="2056" width="11.140625" style="267" customWidth="1"/>
    <col min="2057" max="2057" width="9" style="267" customWidth="1"/>
    <col min="2058" max="2304" width="9.140625" style="267"/>
    <col min="2305" max="2305" width="20.85546875" style="267" customWidth="1"/>
    <col min="2306" max="2306" width="10.28515625" style="267" customWidth="1"/>
    <col min="2307" max="2309" width="9.140625" style="267" customWidth="1"/>
    <col min="2310" max="2310" width="10.28515625" style="267" customWidth="1"/>
    <col min="2311" max="2311" width="8.5703125" style="267" customWidth="1"/>
    <col min="2312" max="2312" width="11.140625" style="267" customWidth="1"/>
    <col min="2313" max="2313" width="9" style="267" customWidth="1"/>
    <col min="2314" max="2560" width="9.140625" style="267"/>
    <col min="2561" max="2561" width="20.85546875" style="267" customWidth="1"/>
    <col min="2562" max="2562" width="10.28515625" style="267" customWidth="1"/>
    <col min="2563" max="2565" width="9.140625" style="267" customWidth="1"/>
    <col min="2566" max="2566" width="10.28515625" style="267" customWidth="1"/>
    <col min="2567" max="2567" width="8.5703125" style="267" customWidth="1"/>
    <col min="2568" max="2568" width="11.140625" style="267" customWidth="1"/>
    <col min="2569" max="2569" width="9" style="267" customWidth="1"/>
    <col min="2570" max="2816" width="9.140625" style="267"/>
    <col min="2817" max="2817" width="20.85546875" style="267" customWidth="1"/>
    <col min="2818" max="2818" width="10.28515625" style="267" customWidth="1"/>
    <col min="2819" max="2821" width="9.140625" style="267" customWidth="1"/>
    <col min="2822" max="2822" width="10.28515625" style="267" customWidth="1"/>
    <col min="2823" max="2823" width="8.5703125" style="267" customWidth="1"/>
    <col min="2824" max="2824" width="11.140625" style="267" customWidth="1"/>
    <col min="2825" max="2825" width="9" style="267" customWidth="1"/>
    <col min="2826" max="3072" width="9.140625" style="267"/>
    <col min="3073" max="3073" width="20.85546875" style="267" customWidth="1"/>
    <col min="3074" max="3074" width="10.28515625" style="267" customWidth="1"/>
    <col min="3075" max="3077" width="9.140625" style="267" customWidth="1"/>
    <col min="3078" max="3078" width="10.28515625" style="267" customWidth="1"/>
    <col min="3079" max="3079" width="8.5703125" style="267" customWidth="1"/>
    <col min="3080" max="3080" width="11.140625" style="267" customWidth="1"/>
    <col min="3081" max="3081" width="9" style="267" customWidth="1"/>
    <col min="3082" max="3328" width="9.140625" style="267"/>
    <col min="3329" max="3329" width="20.85546875" style="267" customWidth="1"/>
    <col min="3330" max="3330" width="10.28515625" style="267" customWidth="1"/>
    <col min="3331" max="3333" width="9.140625" style="267" customWidth="1"/>
    <col min="3334" max="3334" width="10.28515625" style="267" customWidth="1"/>
    <col min="3335" max="3335" width="8.5703125" style="267" customWidth="1"/>
    <col min="3336" max="3336" width="11.140625" style="267" customWidth="1"/>
    <col min="3337" max="3337" width="9" style="267" customWidth="1"/>
    <col min="3338" max="3584" width="9.140625" style="267"/>
    <col min="3585" max="3585" width="20.85546875" style="267" customWidth="1"/>
    <col min="3586" max="3586" width="10.28515625" style="267" customWidth="1"/>
    <col min="3587" max="3589" width="9.140625" style="267" customWidth="1"/>
    <col min="3590" max="3590" width="10.28515625" style="267" customWidth="1"/>
    <col min="3591" max="3591" width="8.5703125" style="267" customWidth="1"/>
    <col min="3592" max="3592" width="11.140625" style="267" customWidth="1"/>
    <col min="3593" max="3593" width="9" style="267" customWidth="1"/>
    <col min="3594" max="3840" width="9.140625" style="267"/>
    <col min="3841" max="3841" width="20.85546875" style="267" customWidth="1"/>
    <col min="3842" max="3842" width="10.28515625" style="267" customWidth="1"/>
    <col min="3843" max="3845" width="9.140625" style="267" customWidth="1"/>
    <col min="3846" max="3846" width="10.28515625" style="267" customWidth="1"/>
    <col min="3847" max="3847" width="8.5703125" style="267" customWidth="1"/>
    <col min="3848" max="3848" width="11.140625" style="267" customWidth="1"/>
    <col min="3849" max="3849" width="9" style="267" customWidth="1"/>
    <col min="3850" max="4096" width="9.140625" style="267"/>
    <col min="4097" max="4097" width="20.85546875" style="267" customWidth="1"/>
    <col min="4098" max="4098" width="10.28515625" style="267" customWidth="1"/>
    <col min="4099" max="4101" width="9.140625" style="267" customWidth="1"/>
    <col min="4102" max="4102" width="10.28515625" style="267" customWidth="1"/>
    <col min="4103" max="4103" width="8.5703125" style="267" customWidth="1"/>
    <col min="4104" max="4104" width="11.140625" style="267" customWidth="1"/>
    <col min="4105" max="4105" width="9" style="267" customWidth="1"/>
    <col min="4106" max="4352" width="9.140625" style="267"/>
    <col min="4353" max="4353" width="20.85546875" style="267" customWidth="1"/>
    <col min="4354" max="4354" width="10.28515625" style="267" customWidth="1"/>
    <col min="4355" max="4357" width="9.140625" style="267" customWidth="1"/>
    <col min="4358" max="4358" width="10.28515625" style="267" customWidth="1"/>
    <col min="4359" max="4359" width="8.5703125" style="267" customWidth="1"/>
    <col min="4360" max="4360" width="11.140625" style="267" customWidth="1"/>
    <col min="4361" max="4361" width="9" style="267" customWidth="1"/>
    <col min="4362" max="4608" width="9.140625" style="267"/>
    <col min="4609" max="4609" width="20.85546875" style="267" customWidth="1"/>
    <col min="4610" max="4610" width="10.28515625" style="267" customWidth="1"/>
    <col min="4611" max="4613" width="9.140625" style="267" customWidth="1"/>
    <col min="4614" max="4614" width="10.28515625" style="267" customWidth="1"/>
    <col min="4615" max="4615" width="8.5703125" style="267" customWidth="1"/>
    <col min="4616" max="4616" width="11.140625" style="267" customWidth="1"/>
    <col min="4617" max="4617" width="9" style="267" customWidth="1"/>
    <col min="4618" max="4864" width="9.140625" style="267"/>
    <col min="4865" max="4865" width="20.85546875" style="267" customWidth="1"/>
    <col min="4866" max="4866" width="10.28515625" style="267" customWidth="1"/>
    <col min="4867" max="4869" width="9.140625" style="267" customWidth="1"/>
    <col min="4870" max="4870" width="10.28515625" style="267" customWidth="1"/>
    <col min="4871" max="4871" width="8.5703125" style="267" customWidth="1"/>
    <col min="4872" max="4872" width="11.140625" style="267" customWidth="1"/>
    <col min="4873" max="4873" width="9" style="267" customWidth="1"/>
    <col min="4874" max="5120" width="9.140625" style="267"/>
    <col min="5121" max="5121" width="20.85546875" style="267" customWidth="1"/>
    <col min="5122" max="5122" width="10.28515625" style="267" customWidth="1"/>
    <col min="5123" max="5125" width="9.140625" style="267" customWidth="1"/>
    <col min="5126" max="5126" width="10.28515625" style="267" customWidth="1"/>
    <col min="5127" max="5127" width="8.5703125" style="267" customWidth="1"/>
    <col min="5128" max="5128" width="11.140625" style="267" customWidth="1"/>
    <col min="5129" max="5129" width="9" style="267" customWidth="1"/>
    <col min="5130" max="5376" width="9.140625" style="267"/>
    <col min="5377" max="5377" width="20.85546875" style="267" customWidth="1"/>
    <col min="5378" max="5378" width="10.28515625" style="267" customWidth="1"/>
    <col min="5379" max="5381" width="9.140625" style="267" customWidth="1"/>
    <col min="5382" max="5382" width="10.28515625" style="267" customWidth="1"/>
    <col min="5383" max="5383" width="8.5703125" style="267" customWidth="1"/>
    <col min="5384" max="5384" width="11.140625" style="267" customWidth="1"/>
    <col min="5385" max="5385" width="9" style="267" customWidth="1"/>
    <col min="5386" max="5632" width="9.140625" style="267"/>
    <col min="5633" max="5633" width="20.85546875" style="267" customWidth="1"/>
    <col min="5634" max="5634" width="10.28515625" style="267" customWidth="1"/>
    <col min="5635" max="5637" width="9.140625" style="267" customWidth="1"/>
    <col min="5638" max="5638" width="10.28515625" style="267" customWidth="1"/>
    <col min="5639" max="5639" width="8.5703125" style="267" customWidth="1"/>
    <col min="5640" max="5640" width="11.140625" style="267" customWidth="1"/>
    <col min="5641" max="5641" width="9" style="267" customWidth="1"/>
    <col min="5642" max="5888" width="9.140625" style="267"/>
    <col min="5889" max="5889" width="20.85546875" style="267" customWidth="1"/>
    <col min="5890" max="5890" width="10.28515625" style="267" customWidth="1"/>
    <col min="5891" max="5893" width="9.140625" style="267" customWidth="1"/>
    <col min="5894" max="5894" width="10.28515625" style="267" customWidth="1"/>
    <col min="5895" max="5895" width="8.5703125" style="267" customWidth="1"/>
    <col min="5896" max="5896" width="11.140625" style="267" customWidth="1"/>
    <col min="5897" max="5897" width="9" style="267" customWidth="1"/>
    <col min="5898" max="6144" width="9.140625" style="267"/>
    <col min="6145" max="6145" width="20.85546875" style="267" customWidth="1"/>
    <col min="6146" max="6146" width="10.28515625" style="267" customWidth="1"/>
    <col min="6147" max="6149" width="9.140625" style="267" customWidth="1"/>
    <col min="6150" max="6150" width="10.28515625" style="267" customWidth="1"/>
    <col min="6151" max="6151" width="8.5703125" style="267" customWidth="1"/>
    <col min="6152" max="6152" width="11.140625" style="267" customWidth="1"/>
    <col min="6153" max="6153" width="9" style="267" customWidth="1"/>
    <col min="6154" max="6400" width="9.140625" style="267"/>
    <col min="6401" max="6401" width="20.85546875" style="267" customWidth="1"/>
    <col min="6402" max="6402" width="10.28515625" style="267" customWidth="1"/>
    <col min="6403" max="6405" width="9.140625" style="267" customWidth="1"/>
    <col min="6406" max="6406" width="10.28515625" style="267" customWidth="1"/>
    <col min="6407" max="6407" width="8.5703125" style="267" customWidth="1"/>
    <col min="6408" max="6408" width="11.140625" style="267" customWidth="1"/>
    <col min="6409" max="6409" width="9" style="267" customWidth="1"/>
    <col min="6410" max="6656" width="9.140625" style="267"/>
    <col min="6657" max="6657" width="20.85546875" style="267" customWidth="1"/>
    <col min="6658" max="6658" width="10.28515625" style="267" customWidth="1"/>
    <col min="6659" max="6661" width="9.140625" style="267" customWidth="1"/>
    <col min="6662" max="6662" width="10.28515625" style="267" customWidth="1"/>
    <col min="6663" max="6663" width="8.5703125" style="267" customWidth="1"/>
    <col min="6664" max="6664" width="11.140625" style="267" customWidth="1"/>
    <col min="6665" max="6665" width="9" style="267" customWidth="1"/>
    <col min="6666" max="6912" width="9.140625" style="267"/>
    <col min="6913" max="6913" width="20.85546875" style="267" customWidth="1"/>
    <col min="6914" max="6914" width="10.28515625" style="267" customWidth="1"/>
    <col min="6915" max="6917" width="9.140625" style="267" customWidth="1"/>
    <col min="6918" max="6918" width="10.28515625" style="267" customWidth="1"/>
    <col min="6919" max="6919" width="8.5703125" style="267" customWidth="1"/>
    <col min="6920" max="6920" width="11.140625" style="267" customWidth="1"/>
    <col min="6921" max="6921" width="9" style="267" customWidth="1"/>
    <col min="6922" max="7168" width="9.140625" style="267"/>
    <col min="7169" max="7169" width="20.85546875" style="267" customWidth="1"/>
    <col min="7170" max="7170" width="10.28515625" style="267" customWidth="1"/>
    <col min="7171" max="7173" width="9.140625" style="267" customWidth="1"/>
    <col min="7174" max="7174" width="10.28515625" style="267" customWidth="1"/>
    <col min="7175" max="7175" width="8.5703125" style="267" customWidth="1"/>
    <col min="7176" max="7176" width="11.140625" style="267" customWidth="1"/>
    <col min="7177" max="7177" width="9" style="267" customWidth="1"/>
    <col min="7178" max="7424" width="9.140625" style="267"/>
    <col min="7425" max="7425" width="20.85546875" style="267" customWidth="1"/>
    <col min="7426" max="7426" width="10.28515625" style="267" customWidth="1"/>
    <col min="7427" max="7429" width="9.140625" style="267" customWidth="1"/>
    <col min="7430" max="7430" width="10.28515625" style="267" customWidth="1"/>
    <col min="7431" max="7431" width="8.5703125" style="267" customWidth="1"/>
    <col min="7432" max="7432" width="11.140625" style="267" customWidth="1"/>
    <col min="7433" max="7433" width="9" style="267" customWidth="1"/>
    <col min="7434" max="7680" width="9.140625" style="267"/>
    <col min="7681" max="7681" width="20.85546875" style="267" customWidth="1"/>
    <col min="7682" max="7682" width="10.28515625" style="267" customWidth="1"/>
    <col min="7683" max="7685" width="9.140625" style="267" customWidth="1"/>
    <col min="7686" max="7686" width="10.28515625" style="267" customWidth="1"/>
    <col min="7687" max="7687" width="8.5703125" style="267" customWidth="1"/>
    <col min="7688" max="7688" width="11.140625" style="267" customWidth="1"/>
    <col min="7689" max="7689" width="9" style="267" customWidth="1"/>
    <col min="7690" max="7936" width="9.140625" style="267"/>
    <col min="7937" max="7937" width="20.85546875" style="267" customWidth="1"/>
    <col min="7938" max="7938" width="10.28515625" style="267" customWidth="1"/>
    <col min="7939" max="7941" width="9.140625" style="267" customWidth="1"/>
    <col min="7942" max="7942" width="10.28515625" style="267" customWidth="1"/>
    <col min="7943" max="7943" width="8.5703125" style="267" customWidth="1"/>
    <col min="7944" max="7944" width="11.140625" style="267" customWidth="1"/>
    <col min="7945" max="7945" width="9" style="267" customWidth="1"/>
    <col min="7946" max="8192" width="9.140625" style="267"/>
    <col min="8193" max="8193" width="20.85546875" style="267" customWidth="1"/>
    <col min="8194" max="8194" width="10.28515625" style="267" customWidth="1"/>
    <col min="8195" max="8197" width="9.140625" style="267" customWidth="1"/>
    <col min="8198" max="8198" width="10.28515625" style="267" customWidth="1"/>
    <col min="8199" max="8199" width="8.5703125" style="267" customWidth="1"/>
    <col min="8200" max="8200" width="11.140625" style="267" customWidth="1"/>
    <col min="8201" max="8201" width="9" style="267" customWidth="1"/>
    <col min="8202" max="8448" width="9.140625" style="267"/>
    <col min="8449" max="8449" width="20.85546875" style="267" customWidth="1"/>
    <col min="8450" max="8450" width="10.28515625" style="267" customWidth="1"/>
    <col min="8451" max="8453" width="9.140625" style="267" customWidth="1"/>
    <col min="8454" max="8454" width="10.28515625" style="267" customWidth="1"/>
    <col min="8455" max="8455" width="8.5703125" style="267" customWidth="1"/>
    <col min="8456" max="8456" width="11.140625" style="267" customWidth="1"/>
    <col min="8457" max="8457" width="9" style="267" customWidth="1"/>
    <col min="8458" max="8704" width="9.140625" style="267"/>
    <col min="8705" max="8705" width="20.85546875" style="267" customWidth="1"/>
    <col min="8706" max="8706" width="10.28515625" style="267" customWidth="1"/>
    <col min="8707" max="8709" width="9.140625" style="267" customWidth="1"/>
    <col min="8710" max="8710" width="10.28515625" style="267" customWidth="1"/>
    <col min="8711" max="8711" width="8.5703125" style="267" customWidth="1"/>
    <col min="8712" max="8712" width="11.140625" style="267" customWidth="1"/>
    <col min="8713" max="8713" width="9" style="267" customWidth="1"/>
    <col min="8714" max="8960" width="9.140625" style="267"/>
    <col min="8961" max="8961" width="20.85546875" style="267" customWidth="1"/>
    <col min="8962" max="8962" width="10.28515625" style="267" customWidth="1"/>
    <col min="8963" max="8965" width="9.140625" style="267" customWidth="1"/>
    <col min="8966" max="8966" width="10.28515625" style="267" customWidth="1"/>
    <col min="8967" max="8967" width="8.5703125" style="267" customWidth="1"/>
    <col min="8968" max="8968" width="11.140625" style="267" customWidth="1"/>
    <col min="8969" max="8969" width="9" style="267" customWidth="1"/>
    <col min="8970" max="9216" width="9.140625" style="267"/>
    <col min="9217" max="9217" width="20.85546875" style="267" customWidth="1"/>
    <col min="9218" max="9218" width="10.28515625" style="267" customWidth="1"/>
    <col min="9219" max="9221" width="9.140625" style="267" customWidth="1"/>
    <col min="9222" max="9222" width="10.28515625" style="267" customWidth="1"/>
    <col min="9223" max="9223" width="8.5703125" style="267" customWidth="1"/>
    <col min="9224" max="9224" width="11.140625" style="267" customWidth="1"/>
    <col min="9225" max="9225" width="9" style="267" customWidth="1"/>
    <col min="9226" max="9472" width="9.140625" style="267"/>
    <col min="9473" max="9473" width="20.85546875" style="267" customWidth="1"/>
    <col min="9474" max="9474" width="10.28515625" style="267" customWidth="1"/>
    <col min="9475" max="9477" width="9.140625" style="267" customWidth="1"/>
    <col min="9478" max="9478" width="10.28515625" style="267" customWidth="1"/>
    <col min="9479" max="9479" width="8.5703125" style="267" customWidth="1"/>
    <col min="9480" max="9480" width="11.140625" style="267" customWidth="1"/>
    <col min="9481" max="9481" width="9" style="267" customWidth="1"/>
    <col min="9482" max="9728" width="9.140625" style="267"/>
    <col min="9729" max="9729" width="20.85546875" style="267" customWidth="1"/>
    <col min="9730" max="9730" width="10.28515625" style="267" customWidth="1"/>
    <col min="9731" max="9733" width="9.140625" style="267" customWidth="1"/>
    <col min="9734" max="9734" width="10.28515625" style="267" customWidth="1"/>
    <col min="9735" max="9735" width="8.5703125" style="267" customWidth="1"/>
    <col min="9736" max="9736" width="11.140625" style="267" customWidth="1"/>
    <col min="9737" max="9737" width="9" style="267" customWidth="1"/>
    <col min="9738" max="9984" width="9.140625" style="267"/>
    <col min="9985" max="9985" width="20.85546875" style="267" customWidth="1"/>
    <col min="9986" max="9986" width="10.28515625" style="267" customWidth="1"/>
    <col min="9987" max="9989" width="9.140625" style="267" customWidth="1"/>
    <col min="9990" max="9990" width="10.28515625" style="267" customWidth="1"/>
    <col min="9991" max="9991" width="8.5703125" style="267" customWidth="1"/>
    <col min="9992" max="9992" width="11.140625" style="267" customWidth="1"/>
    <col min="9993" max="9993" width="9" style="267" customWidth="1"/>
    <col min="9994" max="10240" width="9.140625" style="267"/>
    <col min="10241" max="10241" width="20.85546875" style="267" customWidth="1"/>
    <col min="10242" max="10242" width="10.28515625" style="267" customWidth="1"/>
    <col min="10243" max="10245" width="9.140625" style="267" customWidth="1"/>
    <col min="10246" max="10246" width="10.28515625" style="267" customWidth="1"/>
    <col min="10247" max="10247" width="8.5703125" style="267" customWidth="1"/>
    <col min="10248" max="10248" width="11.140625" style="267" customWidth="1"/>
    <col min="10249" max="10249" width="9" style="267" customWidth="1"/>
    <col min="10250" max="10496" width="9.140625" style="267"/>
    <col min="10497" max="10497" width="20.85546875" style="267" customWidth="1"/>
    <col min="10498" max="10498" width="10.28515625" style="267" customWidth="1"/>
    <col min="10499" max="10501" width="9.140625" style="267" customWidth="1"/>
    <col min="10502" max="10502" width="10.28515625" style="267" customWidth="1"/>
    <col min="10503" max="10503" width="8.5703125" style="267" customWidth="1"/>
    <col min="10504" max="10504" width="11.140625" style="267" customWidth="1"/>
    <col min="10505" max="10505" width="9" style="267" customWidth="1"/>
    <col min="10506" max="10752" width="9.140625" style="267"/>
    <col min="10753" max="10753" width="20.85546875" style="267" customWidth="1"/>
    <col min="10754" max="10754" width="10.28515625" style="267" customWidth="1"/>
    <col min="10755" max="10757" width="9.140625" style="267" customWidth="1"/>
    <col min="10758" max="10758" width="10.28515625" style="267" customWidth="1"/>
    <col min="10759" max="10759" width="8.5703125" style="267" customWidth="1"/>
    <col min="10760" max="10760" width="11.140625" style="267" customWidth="1"/>
    <col min="10761" max="10761" width="9" style="267" customWidth="1"/>
    <col min="10762" max="11008" width="9.140625" style="267"/>
    <col min="11009" max="11009" width="20.85546875" style="267" customWidth="1"/>
    <col min="11010" max="11010" width="10.28515625" style="267" customWidth="1"/>
    <col min="11011" max="11013" width="9.140625" style="267" customWidth="1"/>
    <col min="11014" max="11014" width="10.28515625" style="267" customWidth="1"/>
    <col min="11015" max="11015" width="8.5703125" style="267" customWidth="1"/>
    <col min="11016" max="11016" width="11.140625" style="267" customWidth="1"/>
    <col min="11017" max="11017" width="9" style="267" customWidth="1"/>
    <col min="11018" max="11264" width="9.140625" style="267"/>
    <col min="11265" max="11265" width="20.85546875" style="267" customWidth="1"/>
    <col min="11266" max="11266" width="10.28515625" style="267" customWidth="1"/>
    <col min="11267" max="11269" width="9.140625" style="267" customWidth="1"/>
    <col min="11270" max="11270" width="10.28515625" style="267" customWidth="1"/>
    <col min="11271" max="11271" width="8.5703125" style="267" customWidth="1"/>
    <col min="11272" max="11272" width="11.140625" style="267" customWidth="1"/>
    <col min="11273" max="11273" width="9" style="267" customWidth="1"/>
    <col min="11274" max="11520" width="9.140625" style="267"/>
    <col min="11521" max="11521" width="20.85546875" style="267" customWidth="1"/>
    <col min="11522" max="11522" width="10.28515625" style="267" customWidth="1"/>
    <col min="11523" max="11525" width="9.140625" style="267" customWidth="1"/>
    <col min="11526" max="11526" width="10.28515625" style="267" customWidth="1"/>
    <col min="11527" max="11527" width="8.5703125" style="267" customWidth="1"/>
    <col min="11528" max="11528" width="11.140625" style="267" customWidth="1"/>
    <col min="11529" max="11529" width="9" style="267" customWidth="1"/>
    <col min="11530" max="11776" width="9.140625" style="267"/>
    <col min="11777" max="11777" width="20.85546875" style="267" customWidth="1"/>
    <col min="11778" max="11778" width="10.28515625" style="267" customWidth="1"/>
    <col min="11779" max="11781" width="9.140625" style="267" customWidth="1"/>
    <col min="11782" max="11782" width="10.28515625" style="267" customWidth="1"/>
    <col min="11783" max="11783" width="8.5703125" style="267" customWidth="1"/>
    <col min="11784" max="11784" width="11.140625" style="267" customWidth="1"/>
    <col min="11785" max="11785" width="9" style="267" customWidth="1"/>
    <col min="11786" max="12032" width="9.140625" style="267"/>
    <col min="12033" max="12033" width="20.85546875" style="267" customWidth="1"/>
    <col min="12034" max="12034" width="10.28515625" style="267" customWidth="1"/>
    <col min="12035" max="12037" width="9.140625" style="267" customWidth="1"/>
    <col min="12038" max="12038" width="10.28515625" style="267" customWidth="1"/>
    <col min="12039" max="12039" width="8.5703125" style="267" customWidth="1"/>
    <col min="12040" max="12040" width="11.140625" style="267" customWidth="1"/>
    <col min="12041" max="12041" width="9" style="267" customWidth="1"/>
    <col min="12042" max="12288" width="9.140625" style="267"/>
    <col min="12289" max="12289" width="20.85546875" style="267" customWidth="1"/>
    <col min="12290" max="12290" width="10.28515625" style="267" customWidth="1"/>
    <col min="12291" max="12293" width="9.140625" style="267" customWidth="1"/>
    <col min="12294" max="12294" width="10.28515625" style="267" customWidth="1"/>
    <col min="12295" max="12295" width="8.5703125" style="267" customWidth="1"/>
    <col min="12296" max="12296" width="11.140625" style="267" customWidth="1"/>
    <col min="12297" max="12297" width="9" style="267" customWidth="1"/>
    <col min="12298" max="12544" width="9.140625" style="267"/>
    <col min="12545" max="12545" width="20.85546875" style="267" customWidth="1"/>
    <col min="12546" max="12546" width="10.28515625" style="267" customWidth="1"/>
    <col min="12547" max="12549" width="9.140625" style="267" customWidth="1"/>
    <col min="12550" max="12550" width="10.28515625" style="267" customWidth="1"/>
    <col min="12551" max="12551" width="8.5703125" style="267" customWidth="1"/>
    <col min="12552" max="12552" width="11.140625" style="267" customWidth="1"/>
    <col min="12553" max="12553" width="9" style="267" customWidth="1"/>
    <col min="12554" max="12800" width="9.140625" style="267"/>
    <col min="12801" max="12801" width="20.85546875" style="267" customWidth="1"/>
    <col min="12802" max="12802" width="10.28515625" style="267" customWidth="1"/>
    <col min="12803" max="12805" width="9.140625" style="267" customWidth="1"/>
    <col min="12806" max="12806" width="10.28515625" style="267" customWidth="1"/>
    <col min="12807" max="12807" width="8.5703125" style="267" customWidth="1"/>
    <col min="12808" max="12808" width="11.140625" style="267" customWidth="1"/>
    <col min="12809" max="12809" width="9" style="267" customWidth="1"/>
    <col min="12810" max="13056" width="9.140625" style="267"/>
    <col min="13057" max="13057" width="20.85546875" style="267" customWidth="1"/>
    <col min="13058" max="13058" width="10.28515625" style="267" customWidth="1"/>
    <col min="13059" max="13061" width="9.140625" style="267" customWidth="1"/>
    <col min="13062" max="13062" width="10.28515625" style="267" customWidth="1"/>
    <col min="13063" max="13063" width="8.5703125" style="267" customWidth="1"/>
    <col min="13064" max="13064" width="11.140625" style="267" customWidth="1"/>
    <col min="13065" max="13065" width="9" style="267" customWidth="1"/>
    <col min="13066" max="13312" width="9.140625" style="267"/>
    <col min="13313" max="13313" width="20.85546875" style="267" customWidth="1"/>
    <col min="13314" max="13314" width="10.28515625" style="267" customWidth="1"/>
    <col min="13315" max="13317" width="9.140625" style="267" customWidth="1"/>
    <col min="13318" max="13318" width="10.28515625" style="267" customWidth="1"/>
    <col min="13319" max="13319" width="8.5703125" style="267" customWidth="1"/>
    <col min="13320" max="13320" width="11.140625" style="267" customWidth="1"/>
    <col min="13321" max="13321" width="9" style="267" customWidth="1"/>
    <col min="13322" max="13568" width="9.140625" style="267"/>
    <col min="13569" max="13569" width="20.85546875" style="267" customWidth="1"/>
    <col min="13570" max="13570" width="10.28515625" style="267" customWidth="1"/>
    <col min="13571" max="13573" width="9.140625" style="267" customWidth="1"/>
    <col min="13574" max="13574" width="10.28515625" style="267" customWidth="1"/>
    <col min="13575" max="13575" width="8.5703125" style="267" customWidth="1"/>
    <col min="13576" max="13576" width="11.140625" style="267" customWidth="1"/>
    <col min="13577" max="13577" width="9" style="267" customWidth="1"/>
    <col min="13578" max="13824" width="9.140625" style="267"/>
    <col min="13825" max="13825" width="20.85546875" style="267" customWidth="1"/>
    <col min="13826" max="13826" width="10.28515625" style="267" customWidth="1"/>
    <col min="13827" max="13829" width="9.140625" style="267" customWidth="1"/>
    <col min="13830" max="13830" width="10.28515625" style="267" customWidth="1"/>
    <col min="13831" max="13831" width="8.5703125" style="267" customWidth="1"/>
    <col min="13832" max="13832" width="11.140625" style="267" customWidth="1"/>
    <col min="13833" max="13833" width="9" style="267" customWidth="1"/>
    <col min="13834" max="14080" width="9.140625" style="267"/>
    <col min="14081" max="14081" width="20.85546875" style="267" customWidth="1"/>
    <col min="14082" max="14082" width="10.28515625" style="267" customWidth="1"/>
    <col min="14083" max="14085" width="9.140625" style="267" customWidth="1"/>
    <col min="14086" max="14086" width="10.28515625" style="267" customWidth="1"/>
    <col min="14087" max="14087" width="8.5703125" style="267" customWidth="1"/>
    <col min="14088" max="14088" width="11.140625" style="267" customWidth="1"/>
    <col min="14089" max="14089" width="9" style="267" customWidth="1"/>
    <col min="14090" max="14336" width="9.140625" style="267"/>
    <col min="14337" max="14337" width="20.85546875" style="267" customWidth="1"/>
    <col min="14338" max="14338" width="10.28515625" style="267" customWidth="1"/>
    <col min="14339" max="14341" width="9.140625" style="267" customWidth="1"/>
    <col min="14342" max="14342" width="10.28515625" style="267" customWidth="1"/>
    <col min="14343" max="14343" width="8.5703125" style="267" customWidth="1"/>
    <col min="14344" max="14344" width="11.140625" style="267" customWidth="1"/>
    <col min="14345" max="14345" width="9" style="267" customWidth="1"/>
    <col min="14346" max="14592" width="9.140625" style="267"/>
    <col min="14593" max="14593" width="20.85546875" style="267" customWidth="1"/>
    <col min="14594" max="14594" width="10.28515625" style="267" customWidth="1"/>
    <col min="14595" max="14597" width="9.140625" style="267" customWidth="1"/>
    <col min="14598" max="14598" width="10.28515625" style="267" customWidth="1"/>
    <col min="14599" max="14599" width="8.5703125" style="267" customWidth="1"/>
    <col min="14600" max="14600" width="11.140625" style="267" customWidth="1"/>
    <col min="14601" max="14601" width="9" style="267" customWidth="1"/>
    <col min="14602" max="14848" width="9.140625" style="267"/>
    <col min="14849" max="14849" width="20.85546875" style="267" customWidth="1"/>
    <col min="14850" max="14850" width="10.28515625" style="267" customWidth="1"/>
    <col min="14851" max="14853" width="9.140625" style="267" customWidth="1"/>
    <col min="14854" max="14854" width="10.28515625" style="267" customWidth="1"/>
    <col min="14855" max="14855" width="8.5703125" style="267" customWidth="1"/>
    <col min="14856" max="14856" width="11.140625" style="267" customWidth="1"/>
    <col min="14857" max="14857" width="9" style="267" customWidth="1"/>
    <col min="14858" max="15104" width="9.140625" style="267"/>
    <col min="15105" max="15105" width="20.85546875" style="267" customWidth="1"/>
    <col min="15106" max="15106" width="10.28515625" style="267" customWidth="1"/>
    <col min="15107" max="15109" width="9.140625" style="267" customWidth="1"/>
    <col min="15110" max="15110" width="10.28515625" style="267" customWidth="1"/>
    <col min="15111" max="15111" width="8.5703125" style="267" customWidth="1"/>
    <col min="15112" max="15112" width="11.140625" style="267" customWidth="1"/>
    <col min="15113" max="15113" width="9" style="267" customWidth="1"/>
    <col min="15114" max="15360" width="9.140625" style="267"/>
    <col min="15361" max="15361" width="20.85546875" style="267" customWidth="1"/>
    <col min="15362" max="15362" width="10.28515625" style="267" customWidth="1"/>
    <col min="15363" max="15365" width="9.140625" style="267" customWidth="1"/>
    <col min="15366" max="15366" width="10.28515625" style="267" customWidth="1"/>
    <col min="15367" max="15367" width="8.5703125" style="267" customWidth="1"/>
    <col min="15368" max="15368" width="11.140625" style="267" customWidth="1"/>
    <col min="15369" max="15369" width="9" style="267" customWidth="1"/>
    <col min="15370" max="15616" width="9.140625" style="267"/>
    <col min="15617" max="15617" width="20.85546875" style="267" customWidth="1"/>
    <col min="15618" max="15618" width="10.28515625" style="267" customWidth="1"/>
    <col min="15619" max="15621" width="9.140625" style="267" customWidth="1"/>
    <col min="15622" max="15622" width="10.28515625" style="267" customWidth="1"/>
    <col min="15623" max="15623" width="8.5703125" style="267" customWidth="1"/>
    <col min="15624" max="15624" width="11.140625" style="267" customWidth="1"/>
    <col min="15625" max="15625" width="9" style="267" customWidth="1"/>
    <col min="15626" max="15872" width="9.140625" style="267"/>
    <col min="15873" max="15873" width="20.85546875" style="267" customWidth="1"/>
    <col min="15874" max="15874" width="10.28515625" style="267" customWidth="1"/>
    <col min="15875" max="15877" width="9.140625" style="267" customWidth="1"/>
    <col min="15878" max="15878" width="10.28515625" style="267" customWidth="1"/>
    <col min="15879" max="15879" width="8.5703125" style="267" customWidth="1"/>
    <col min="15880" max="15880" width="11.140625" style="267" customWidth="1"/>
    <col min="15881" max="15881" width="9" style="267" customWidth="1"/>
    <col min="15882" max="16128" width="9.140625" style="267"/>
    <col min="16129" max="16129" width="20.85546875" style="267" customWidth="1"/>
    <col min="16130" max="16130" width="10.28515625" style="267" customWidth="1"/>
    <col min="16131" max="16133" width="9.140625" style="267" customWidth="1"/>
    <col min="16134" max="16134" width="10.28515625" style="267" customWidth="1"/>
    <col min="16135" max="16135" width="8.5703125" style="267" customWidth="1"/>
    <col min="16136" max="16136" width="11.140625" style="267" customWidth="1"/>
    <col min="16137" max="16137" width="9" style="267" customWidth="1"/>
    <col min="16138" max="16384" width="9.140625" style="267"/>
  </cols>
  <sheetData>
    <row r="1" spans="1:9" ht="15">
      <c r="A1" s="273" t="s">
        <v>532</v>
      </c>
      <c r="E1" s="268" t="s">
        <v>540</v>
      </c>
      <c r="I1" s="269"/>
    </row>
    <row r="2" spans="1:9">
      <c r="I2" s="269"/>
    </row>
    <row r="3" spans="1:9" ht="55.5" customHeight="1">
      <c r="A3" s="463" t="s">
        <v>693</v>
      </c>
      <c r="B3" s="463"/>
      <c r="C3" s="463"/>
      <c r="I3" s="269"/>
    </row>
    <row r="4" spans="1:9">
      <c r="A4" s="274"/>
    </row>
    <row r="5" spans="1:9" ht="45" customHeight="1">
      <c r="A5" s="457" t="s">
        <v>0</v>
      </c>
      <c r="B5" s="356" t="s">
        <v>150</v>
      </c>
      <c r="C5" s="356" t="s">
        <v>151</v>
      </c>
    </row>
    <row r="6" spans="1:9" ht="17.25" customHeight="1">
      <c r="A6" s="457"/>
      <c r="B6" s="444" t="s">
        <v>474</v>
      </c>
      <c r="C6" s="445"/>
    </row>
    <row r="7" spans="1:9">
      <c r="A7" s="270"/>
      <c r="B7" s="271"/>
      <c r="C7" s="272"/>
    </row>
    <row r="8" spans="1:9" ht="25.5">
      <c r="A8" s="6" t="s">
        <v>634</v>
      </c>
      <c r="B8" s="370">
        <v>108846</v>
      </c>
      <c r="C8" s="371">
        <v>108846</v>
      </c>
    </row>
    <row r="9" spans="1:9">
      <c r="A9" s="6" t="s">
        <v>635</v>
      </c>
      <c r="B9" s="12">
        <v>59774</v>
      </c>
      <c r="C9" s="13">
        <v>59774</v>
      </c>
    </row>
    <row r="10" spans="1:9">
      <c r="A10" s="372" t="s">
        <v>636</v>
      </c>
      <c r="B10" s="12">
        <v>3936</v>
      </c>
      <c r="C10" s="13">
        <v>3936</v>
      </c>
    </row>
    <row r="11" spans="1:9" ht="25.5">
      <c r="A11" s="372" t="s">
        <v>637</v>
      </c>
      <c r="B11" s="12">
        <v>54592</v>
      </c>
      <c r="C11" s="13">
        <v>54592</v>
      </c>
    </row>
    <row r="12" spans="1:9">
      <c r="A12" s="372" t="s">
        <v>638</v>
      </c>
      <c r="B12" s="12">
        <v>844</v>
      </c>
      <c r="C12" s="13">
        <v>844</v>
      </c>
    </row>
    <row r="13" spans="1:9" ht="38.25">
      <c r="A13" s="372" t="s">
        <v>639</v>
      </c>
      <c r="B13" s="12">
        <v>98</v>
      </c>
      <c r="C13" s="13">
        <v>98</v>
      </c>
    </row>
    <row r="14" spans="1:9" ht="25.5">
      <c r="A14" s="372" t="s">
        <v>640</v>
      </c>
      <c r="B14" s="12">
        <v>305</v>
      </c>
      <c r="C14" s="13">
        <v>305</v>
      </c>
    </row>
  </sheetData>
  <mergeCells count="3">
    <mergeCell ref="A3:C3"/>
    <mergeCell ref="B6:C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2.75"/>
  <cols>
    <col min="1" max="1" width="28.7109375" style="275" customWidth="1"/>
    <col min="2" max="2" width="11.85546875" style="275" customWidth="1"/>
    <col min="3" max="3" width="13" style="275" customWidth="1"/>
    <col min="4" max="4" width="11.85546875" style="275" customWidth="1"/>
    <col min="5" max="5" width="12.7109375" style="275" customWidth="1"/>
    <col min="6" max="6" width="11.85546875" style="275" customWidth="1"/>
    <col min="7" max="7" width="12.7109375" style="275" customWidth="1"/>
    <col min="8" max="8" width="10.28515625" style="275" customWidth="1"/>
    <col min="9" max="9" width="9" style="275" customWidth="1"/>
    <col min="10" max="256" width="9.140625" style="275"/>
    <col min="257" max="257" width="20.85546875" style="275" customWidth="1"/>
    <col min="258" max="258" width="10.28515625" style="275" customWidth="1"/>
    <col min="259" max="261" width="9.140625" style="275" customWidth="1"/>
    <col min="262" max="262" width="10.28515625" style="275" customWidth="1"/>
    <col min="263" max="263" width="8.5703125" style="275" customWidth="1"/>
    <col min="264" max="264" width="11.140625" style="275" customWidth="1"/>
    <col min="265" max="265" width="9" style="275" customWidth="1"/>
    <col min="266" max="512" width="9.140625" style="275"/>
    <col min="513" max="513" width="20.85546875" style="275" customWidth="1"/>
    <col min="514" max="514" width="10.28515625" style="275" customWidth="1"/>
    <col min="515" max="517" width="9.140625" style="275" customWidth="1"/>
    <col min="518" max="518" width="10.28515625" style="275" customWidth="1"/>
    <col min="519" max="519" width="8.5703125" style="275" customWidth="1"/>
    <col min="520" max="520" width="11.140625" style="275" customWidth="1"/>
    <col min="521" max="521" width="9" style="275" customWidth="1"/>
    <col min="522" max="768" width="9.140625" style="275"/>
    <col min="769" max="769" width="20.85546875" style="275" customWidth="1"/>
    <col min="770" max="770" width="10.28515625" style="275" customWidth="1"/>
    <col min="771" max="773" width="9.140625" style="275" customWidth="1"/>
    <col min="774" max="774" width="10.28515625" style="275" customWidth="1"/>
    <col min="775" max="775" width="8.5703125" style="275" customWidth="1"/>
    <col min="776" max="776" width="11.140625" style="275" customWidth="1"/>
    <col min="777" max="777" width="9" style="275" customWidth="1"/>
    <col min="778" max="1024" width="9.140625" style="275"/>
    <col min="1025" max="1025" width="20.85546875" style="275" customWidth="1"/>
    <col min="1026" max="1026" width="10.28515625" style="275" customWidth="1"/>
    <col min="1027" max="1029" width="9.140625" style="275" customWidth="1"/>
    <col min="1030" max="1030" width="10.28515625" style="275" customWidth="1"/>
    <col min="1031" max="1031" width="8.5703125" style="275" customWidth="1"/>
    <col min="1032" max="1032" width="11.140625" style="275" customWidth="1"/>
    <col min="1033" max="1033" width="9" style="275" customWidth="1"/>
    <col min="1034" max="1280" width="9.140625" style="275"/>
    <col min="1281" max="1281" width="20.85546875" style="275" customWidth="1"/>
    <col min="1282" max="1282" width="10.28515625" style="275" customWidth="1"/>
    <col min="1283" max="1285" width="9.140625" style="275" customWidth="1"/>
    <col min="1286" max="1286" width="10.28515625" style="275" customWidth="1"/>
    <col min="1287" max="1287" width="8.5703125" style="275" customWidth="1"/>
    <col min="1288" max="1288" width="11.140625" style="275" customWidth="1"/>
    <col min="1289" max="1289" width="9" style="275" customWidth="1"/>
    <col min="1290" max="1536" width="9.140625" style="275"/>
    <col min="1537" max="1537" width="20.85546875" style="275" customWidth="1"/>
    <col min="1538" max="1538" width="10.28515625" style="275" customWidth="1"/>
    <col min="1539" max="1541" width="9.140625" style="275" customWidth="1"/>
    <col min="1542" max="1542" width="10.28515625" style="275" customWidth="1"/>
    <col min="1543" max="1543" width="8.5703125" style="275" customWidth="1"/>
    <col min="1544" max="1544" width="11.140625" style="275" customWidth="1"/>
    <col min="1545" max="1545" width="9" style="275" customWidth="1"/>
    <col min="1546" max="1792" width="9.140625" style="275"/>
    <col min="1793" max="1793" width="20.85546875" style="275" customWidth="1"/>
    <col min="1794" max="1794" width="10.28515625" style="275" customWidth="1"/>
    <col min="1795" max="1797" width="9.140625" style="275" customWidth="1"/>
    <col min="1798" max="1798" width="10.28515625" style="275" customWidth="1"/>
    <col min="1799" max="1799" width="8.5703125" style="275" customWidth="1"/>
    <col min="1800" max="1800" width="11.140625" style="275" customWidth="1"/>
    <col min="1801" max="1801" width="9" style="275" customWidth="1"/>
    <col min="1802" max="2048" width="9.140625" style="275"/>
    <col min="2049" max="2049" width="20.85546875" style="275" customWidth="1"/>
    <col min="2050" max="2050" width="10.28515625" style="275" customWidth="1"/>
    <col min="2051" max="2053" width="9.140625" style="275" customWidth="1"/>
    <col min="2054" max="2054" width="10.28515625" style="275" customWidth="1"/>
    <col min="2055" max="2055" width="8.5703125" style="275" customWidth="1"/>
    <col min="2056" max="2056" width="11.140625" style="275" customWidth="1"/>
    <col min="2057" max="2057" width="9" style="275" customWidth="1"/>
    <col min="2058" max="2304" width="9.140625" style="275"/>
    <col min="2305" max="2305" width="20.85546875" style="275" customWidth="1"/>
    <col min="2306" max="2306" width="10.28515625" style="275" customWidth="1"/>
    <col min="2307" max="2309" width="9.140625" style="275" customWidth="1"/>
    <col min="2310" max="2310" width="10.28515625" style="275" customWidth="1"/>
    <col min="2311" max="2311" width="8.5703125" style="275" customWidth="1"/>
    <col min="2312" max="2312" width="11.140625" style="275" customWidth="1"/>
    <col min="2313" max="2313" width="9" style="275" customWidth="1"/>
    <col min="2314" max="2560" width="9.140625" style="275"/>
    <col min="2561" max="2561" width="20.85546875" style="275" customWidth="1"/>
    <col min="2562" max="2562" width="10.28515625" style="275" customWidth="1"/>
    <col min="2563" max="2565" width="9.140625" style="275" customWidth="1"/>
    <col min="2566" max="2566" width="10.28515625" style="275" customWidth="1"/>
    <col min="2567" max="2567" width="8.5703125" style="275" customWidth="1"/>
    <col min="2568" max="2568" width="11.140625" style="275" customWidth="1"/>
    <col min="2569" max="2569" width="9" style="275" customWidth="1"/>
    <col min="2570" max="2816" width="9.140625" style="275"/>
    <col min="2817" max="2817" width="20.85546875" style="275" customWidth="1"/>
    <col min="2818" max="2818" width="10.28515625" style="275" customWidth="1"/>
    <col min="2819" max="2821" width="9.140625" style="275" customWidth="1"/>
    <col min="2822" max="2822" width="10.28515625" style="275" customWidth="1"/>
    <col min="2823" max="2823" width="8.5703125" style="275" customWidth="1"/>
    <col min="2824" max="2824" width="11.140625" style="275" customWidth="1"/>
    <col min="2825" max="2825" width="9" style="275" customWidth="1"/>
    <col min="2826" max="3072" width="9.140625" style="275"/>
    <col min="3073" max="3073" width="20.85546875" style="275" customWidth="1"/>
    <col min="3074" max="3074" width="10.28515625" style="275" customWidth="1"/>
    <col min="3075" max="3077" width="9.140625" style="275" customWidth="1"/>
    <col min="3078" max="3078" width="10.28515625" style="275" customWidth="1"/>
    <col min="3079" max="3079" width="8.5703125" style="275" customWidth="1"/>
    <col min="3080" max="3080" width="11.140625" style="275" customWidth="1"/>
    <col min="3081" max="3081" width="9" style="275" customWidth="1"/>
    <col min="3082" max="3328" width="9.140625" style="275"/>
    <col min="3329" max="3329" width="20.85546875" style="275" customWidth="1"/>
    <col min="3330" max="3330" width="10.28515625" style="275" customWidth="1"/>
    <col min="3331" max="3333" width="9.140625" style="275" customWidth="1"/>
    <col min="3334" max="3334" width="10.28515625" style="275" customWidth="1"/>
    <col min="3335" max="3335" width="8.5703125" style="275" customWidth="1"/>
    <col min="3336" max="3336" width="11.140625" style="275" customWidth="1"/>
    <col min="3337" max="3337" width="9" style="275" customWidth="1"/>
    <col min="3338" max="3584" width="9.140625" style="275"/>
    <col min="3585" max="3585" width="20.85546875" style="275" customWidth="1"/>
    <col min="3586" max="3586" width="10.28515625" style="275" customWidth="1"/>
    <col min="3587" max="3589" width="9.140625" style="275" customWidth="1"/>
    <col min="3590" max="3590" width="10.28515625" style="275" customWidth="1"/>
    <col min="3591" max="3591" width="8.5703125" style="275" customWidth="1"/>
    <col min="3592" max="3592" width="11.140625" style="275" customWidth="1"/>
    <col min="3593" max="3593" width="9" style="275" customWidth="1"/>
    <col min="3594" max="3840" width="9.140625" style="275"/>
    <col min="3841" max="3841" width="20.85546875" style="275" customWidth="1"/>
    <col min="3842" max="3842" width="10.28515625" style="275" customWidth="1"/>
    <col min="3843" max="3845" width="9.140625" style="275" customWidth="1"/>
    <col min="3846" max="3846" width="10.28515625" style="275" customWidth="1"/>
    <col min="3847" max="3847" width="8.5703125" style="275" customWidth="1"/>
    <col min="3848" max="3848" width="11.140625" style="275" customWidth="1"/>
    <col min="3849" max="3849" width="9" style="275" customWidth="1"/>
    <col min="3850" max="4096" width="9.140625" style="275"/>
    <col min="4097" max="4097" width="20.85546875" style="275" customWidth="1"/>
    <col min="4098" max="4098" width="10.28515625" style="275" customWidth="1"/>
    <col min="4099" max="4101" width="9.140625" style="275" customWidth="1"/>
    <col min="4102" max="4102" width="10.28515625" style="275" customWidth="1"/>
    <col min="4103" max="4103" width="8.5703125" style="275" customWidth="1"/>
    <col min="4104" max="4104" width="11.140625" style="275" customWidth="1"/>
    <col min="4105" max="4105" width="9" style="275" customWidth="1"/>
    <col min="4106" max="4352" width="9.140625" style="275"/>
    <col min="4353" max="4353" width="20.85546875" style="275" customWidth="1"/>
    <col min="4354" max="4354" width="10.28515625" style="275" customWidth="1"/>
    <col min="4355" max="4357" width="9.140625" style="275" customWidth="1"/>
    <col min="4358" max="4358" width="10.28515625" style="275" customWidth="1"/>
    <col min="4359" max="4359" width="8.5703125" style="275" customWidth="1"/>
    <col min="4360" max="4360" width="11.140625" style="275" customWidth="1"/>
    <col min="4361" max="4361" width="9" style="275" customWidth="1"/>
    <col min="4362" max="4608" width="9.140625" style="275"/>
    <col min="4609" max="4609" width="20.85546875" style="275" customWidth="1"/>
    <col min="4610" max="4610" width="10.28515625" style="275" customWidth="1"/>
    <col min="4611" max="4613" width="9.140625" style="275" customWidth="1"/>
    <col min="4614" max="4614" width="10.28515625" style="275" customWidth="1"/>
    <col min="4615" max="4615" width="8.5703125" style="275" customWidth="1"/>
    <col min="4616" max="4616" width="11.140625" style="275" customWidth="1"/>
    <col min="4617" max="4617" width="9" style="275" customWidth="1"/>
    <col min="4618" max="4864" width="9.140625" style="275"/>
    <col min="4865" max="4865" width="20.85546875" style="275" customWidth="1"/>
    <col min="4866" max="4866" width="10.28515625" style="275" customWidth="1"/>
    <col min="4867" max="4869" width="9.140625" style="275" customWidth="1"/>
    <col min="4870" max="4870" width="10.28515625" style="275" customWidth="1"/>
    <col min="4871" max="4871" width="8.5703125" style="275" customWidth="1"/>
    <col min="4872" max="4872" width="11.140625" style="275" customWidth="1"/>
    <col min="4873" max="4873" width="9" style="275" customWidth="1"/>
    <col min="4874" max="5120" width="9.140625" style="275"/>
    <col min="5121" max="5121" width="20.85546875" style="275" customWidth="1"/>
    <col min="5122" max="5122" width="10.28515625" style="275" customWidth="1"/>
    <col min="5123" max="5125" width="9.140625" style="275" customWidth="1"/>
    <col min="5126" max="5126" width="10.28515625" style="275" customWidth="1"/>
    <col min="5127" max="5127" width="8.5703125" style="275" customWidth="1"/>
    <col min="5128" max="5128" width="11.140625" style="275" customWidth="1"/>
    <col min="5129" max="5129" width="9" style="275" customWidth="1"/>
    <col min="5130" max="5376" width="9.140625" style="275"/>
    <col min="5377" max="5377" width="20.85546875" style="275" customWidth="1"/>
    <col min="5378" max="5378" width="10.28515625" style="275" customWidth="1"/>
    <col min="5379" max="5381" width="9.140625" style="275" customWidth="1"/>
    <col min="5382" max="5382" width="10.28515625" style="275" customWidth="1"/>
    <col min="5383" max="5383" width="8.5703125" style="275" customWidth="1"/>
    <col min="5384" max="5384" width="11.140625" style="275" customWidth="1"/>
    <col min="5385" max="5385" width="9" style="275" customWidth="1"/>
    <col min="5386" max="5632" width="9.140625" style="275"/>
    <col min="5633" max="5633" width="20.85546875" style="275" customWidth="1"/>
    <col min="5634" max="5634" width="10.28515625" style="275" customWidth="1"/>
    <col min="5635" max="5637" width="9.140625" style="275" customWidth="1"/>
    <col min="5638" max="5638" width="10.28515625" style="275" customWidth="1"/>
    <col min="5639" max="5639" width="8.5703125" style="275" customWidth="1"/>
    <col min="5640" max="5640" width="11.140625" style="275" customWidth="1"/>
    <col min="5641" max="5641" width="9" style="275" customWidth="1"/>
    <col min="5642" max="5888" width="9.140625" style="275"/>
    <col min="5889" max="5889" width="20.85546875" style="275" customWidth="1"/>
    <col min="5890" max="5890" width="10.28515625" style="275" customWidth="1"/>
    <col min="5891" max="5893" width="9.140625" style="275" customWidth="1"/>
    <col min="5894" max="5894" width="10.28515625" style="275" customWidth="1"/>
    <col min="5895" max="5895" width="8.5703125" style="275" customWidth="1"/>
    <col min="5896" max="5896" width="11.140625" style="275" customWidth="1"/>
    <col min="5897" max="5897" width="9" style="275" customWidth="1"/>
    <col min="5898" max="6144" width="9.140625" style="275"/>
    <col min="6145" max="6145" width="20.85546875" style="275" customWidth="1"/>
    <col min="6146" max="6146" width="10.28515625" style="275" customWidth="1"/>
    <col min="6147" max="6149" width="9.140625" style="275" customWidth="1"/>
    <col min="6150" max="6150" width="10.28515625" style="275" customWidth="1"/>
    <col min="6151" max="6151" width="8.5703125" style="275" customWidth="1"/>
    <col min="6152" max="6152" width="11.140625" style="275" customWidth="1"/>
    <col min="6153" max="6153" width="9" style="275" customWidth="1"/>
    <col min="6154" max="6400" width="9.140625" style="275"/>
    <col min="6401" max="6401" width="20.85546875" style="275" customWidth="1"/>
    <col min="6402" max="6402" width="10.28515625" style="275" customWidth="1"/>
    <col min="6403" max="6405" width="9.140625" style="275" customWidth="1"/>
    <col min="6406" max="6406" width="10.28515625" style="275" customWidth="1"/>
    <col min="6407" max="6407" width="8.5703125" style="275" customWidth="1"/>
    <col min="6408" max="6408" width="11.140625" style="275" customWidth="1"/>
    <col min="6409" max="6409" width="9" style="275" customWidth="1"/>
    <col min="6410" max="6656" width="9.140625" style="275"/>
    <col min="6657" max="6657" width="20.85546875" style="275" customWidth="1"/>
    <col min="6658" max="6658" width="10.28515625" style="275" customWidth="1"/>
    <col min="6659" max="6661" width="9.140625" style="275" customWidth="1"/>
    <col min="6662" max="6662" width="10.28515625" style="275" customWidth="1"/>
    <col min="6663" max="6663" width="8.5703125" style="275" customWidth="1"/>
    <col min="6664" max="6664" width="11.140625" style="275" customWidth="1"/>
    <col min="6665" max="6665" width="9" style="275" customWidth="1"/>
    <col min="6666" max="6912" width="9.140625" style="275"/>
    <col min="6913" max="6913" width="20.85546875" style="275" customWidth="1"/>
    <col min="6914" max="6914" width="10.28515625" style="275" customWidth="1"/>
    <col min="6915" max="6917" width="9.140625" style="275" customWidth="1"/>
    <col min="6918" max="6918" width="10.28515625" style="275" customWidth="1"/>
    <col min="6919" max="6919" width="8.5703125" style="275" customWidth="1"/>
    <col min="6920" max="6920" width="11.140625" style="275" customWidth="1"/>
    <col min="6921" max="6921" width="9" style="275" customWidth="1"/>
    <col min="6922" max="7168" width="9.140625" style="275"/>
    <col min="7169" max="7169" width="20.85546875" style="275" customWidth="1"/>
    <col min="7170" max="7170" width="10.28515625" style="275" customWidth="1"/>
    <col min="7171" max="7173" width="9.140625" style="275" customWidth="1"/>
    <col min="7174" max="7174" width="10.28515625" style="275" customWidth="1"/>
    <col min="7175" max="7175" width="8.5703125" style="275" customWidth="1"/>
    <col min="7176" max="7176" width="11.140625" style="275" customWidth="1"/>
    <col min="7177" max="7177" width="9" style="275" customWidth="1"/>
    <col min="7178" max="7424" width="9.140625" style="275"/>
    <col min="7425" max="7425" width="20.85546875" style="275" customWidth="1"/>
    <col min="7426" max="7426" width="10.28515625" style="275" customWidth="1"/>
    <col min="7427" max="7429" width="9.140625" style="275" customWidth="1"/>
    <col min="7430" max="7430" width="10.28515625" style="275" customWidth="1"/>
    <col min="7431" max="7431" width="8.5703125" style="275" customWidth="1"/>
    <col min="7432" max="7432" width="11.140625" style="275" customWidth="1"/>
    <col min="7433" max="7433" width="9" style="275" customWidth="1"/>
    <col min="7434" max="7680" width="9.140625" style="275"/>
    <col min="7681" max="7681" width="20.85546875" style="275" customWidth="1"/>
    <col min="7682" max="7682" width="10.28515625" style="275" customWidth="1"/>
    <col min="7683" max="7685" width="9.140625" style="275" customWidth="1"/>
    <col min="7686" max="7686" width="10.28515625" style="275" customWidth="1"/>
    <col min="7687" max="7687" width="8.5703125" style="275" customWidth="1"/>
    <col min="7688" max="7688" width="11.140625" style="275" customWidth="1"/>
    <col min="7689" max="7689" width="9" style="275" customWidth="1"/>
    <col min="7690" max="7936" width="9.140625" style="275"/>
    <col min="7937" max="7937" width="20.85546875" style="275" customWidth="1"/>
    <col min="7938" max="7938" width="10.28515625" style="275" customWidth="1"/>
    <col min="7939" max="7941" width="9.140625" style="275" customWidth="1"/>
    <col min="7942" max="7942" width="10.28515625" style="275" customWidth="1"/>
    <col min="7943" max="7943" width="8.5703125" style="275" customWidth="1"/>
    <col min="7944" max="7944" width="11.140625" style="275" customWidth="1"/>
    <col min="7945" max="7945" width="9" style="275" customWidth="1"/>
    <col min="7946" max="8192" width="9.140625" style="275"/>
    <col min="8193" max="8193" width="20.85546875" style="275" customWidth="1"/>
    <col min="8194" max="8194" width="10.28515625" style="275" customWidth="1"/>
    <col min="8195" max="8197" width="9.140625" style="275" customWidth="1"/>
    <col min="8198" max="8198" width="10.28515625" style="275" customWidth="1"/>
    <col min="8199" max="8199" width="8.5703125" style="275" customWidth="1"/>
    <col min="8200" max="8200" width="11.140625" style="275" customWidth="1"/>
    <col min="8201" max="8201" width="9" style="275" customWidth="1"/>
    <col min="8202" max="8448" width="9.140625" style="275"/>
    <col min="8449" max="8449" width="20.85546875" style="275" customWidth="1"/>
    <col min="8450" max="8450" width="10.28515625" style="275" customWidth="1"/>
    <col min="8451" max="8453" width="9.140625" style="275" customWidth="1"/>
    <col min="8454" max="8454" width="10.28515625" style="275" customWidth="1"/>
    <col min="8455" max="8455" width="8.5703125" style="275" customWidth="1"/>
    <col min="8456" max="8456" width="11.140625" style="275" customWidth="1"/>
    <col min="8457" max="8457" width="9" style="275" customWidth="1"/>
    <col min="8458" max="8704" width="9.140625" style="275"/>
    <col min="8705" max="8705" width="20.85546875" style="275" customWidth="1"/>
    <col min="8706" max="8706" width="10.28515625" style="275" customWidth="1"/>
    <col min="8707" max="8709" width="9.140625" style="275" customWidth="1"/>
    <col min="8710" max="8710" width="10.28515625" style="275" customWidth="1"/>
    <col min="8711" max="8711" width="8.5703125" style="275" customWidth="1"/>
    <col min="8712" max="8712" width="11.140625" style="275" customWidth="1"/>
    <col min="8713" max="8713" width="9" style="275" customWidth="1"/>
    <col min="8714" max="8960" width="9.140625" style="275"/>
    <col min="8961" max="8961" width="20.85546875" style="275" customWidth="1"/>
    <col min="8962" max="8962" width="10.28515625" style="275" customWidth="1"/>
    <col min="8963" max="8965" width="9.140625" style="275" customWidth="1"/>
    <col min="8966" max="8966" width="10.28515625" style="275" customWidth="1"/>
    <col min="8967" max="8967" width="8.5703125" style="275" customWidth="1"/>
    <col min="8968" max="8968" width="11.140625" style="275" customWidth="1"/>
    <col min="8969" max="8969" width="9" style="275" customWidth="1"/>
    <col min="8970" max="9216" width="9.140625" style="275"/>
    <col min="9217" max="9217" width="20.85546875" style="275" customWidth="1"/>
    <col min="9218" max="9218" width="10.28515625" style="275" customWidth="1"/>
    <col min="9219" max="9221" width="9.140625" style="275" customWidth="1"/>
    <col min="9222" max="9222" width="10.28515625" style="275" customWidth="1"/>
    <col min="9223" max="9223" width="8.5703125" style="275" customWidth="1"/>
    <col min="9224" max="9224" width="11.140625" style="275" customWidth="1"/>
    <col min="9225" max="9225" width="9" style="275" customWidth="1"/>
    <col min="9226" max="9472" width="9.140625" style="275"/>
    <col min="9473" max="9473" width="20.85546875" style="275" customWidth="1"/>
    <col min="9474" max="9474" width="10.28515625" style="275" customWidth="1"/>
    <col min="9475" max="9477" width="9.140625" style="275" customWidth="1"/>
    <col min="9478" max="9478" width="10.28515625" style="275" customWidth="1"/>
    <col min="9479" max="9479" width="8.5703125" style="275" customWidth="1"/>
    <col min="9480" max="9480" width="11.140625" style="275" customWidth="1"/>
    <col min="9481" max="9481" width="9" style="275" customWidth="1"/>
    <col min="9482" max="9728" width="9.140625" style="275"/>
    <col min="9729" max="9729" width="20.85546875" style="275" customWidth="1"/>
    <col min="9730" max="9730" width="10.28515625" style="275" customWidth="1"/>
    <col min="9731" max="9733" width="9.140625" style="275" customWidth="1"/>
    <col min="9734" max="9734" width="10.28515625" style="275" customWidth="1"/>
    <col min="9735" max="9735" width="8.5703125" style="275" customWidth="1"/>
    <col min="9736" max="9736" width="11.140625" style="275" customWidth="1"/>
    <col min="9737" max="9737" width="9" style="275" customWidth="1"/>
    <col min="9738" max="9984" width="9.140625" style="275"/>
    <col min="9985" max="9985" width="20.85546875" style="275" customWidth="1"/>
    <col min="9986" max="9986" width="10.28515625" style="275" customWidth="1"/>
    <col min="9987" max="9989" width="9.140625" style="275" customWidth="1"/>
    <col min="9990" max="9990" width="10.28515625" style="275" customWidth="1"/>
    <col min="9991" max="9991" width="8.5703125" style="275" customWidth="1"/>
    <col min="9992" max="9992" width="11.140625" style="275" customWidth="1"/>
    <col min="9993" max="9993" width="9" style="275" customWidth="1"/>
    <col min="9994" max="10240" width="9.140625" style="275"/>
    <col min="10241" max="10241" width="20.85546875" style="275" customWidth="1"/>
    <col min="10242" max="10242" width="10.28515625" style="275" customWidth="1"/>
    <col min="10243" max="10245" width="9.140625" style="275" customWidth="1"/>
    <col min="10246" max="10246" width="10.28515625" style="275" customWidth="1"/>
    <col min="10247" max="10247" width="8.5703125" style="275" customWidth="1"/>
    <col min="10248" max="10248" width="11.140625" style="275" customWidth="1"/>
    <col min="10249" max="10249" width="9" style="275" customWidth="1"/>
    <col min="10250" max="10496" width="9.140625" style="275"/>
    <col min="10497" max="10497" width="20.85546875" style="275" customWidth="1"/>
    <col min="10498" max="10498" width="10.28515625" style="275" customWidth="1"/>
    <col min="10499" max="10501" width="9.140625" style="275" customWidth="1"/>
    <col min="10502" max="10502" width="10.28515625" style="275" customWidth="1"/>
    <col min="10503" max="10503" width="8.5703125" style="275" customWidth="1"/>
    <col min="10504" max="10504" width="11.140625" style="275" customWidth="1"/>
    <col min="10505" max="10505" width="9" style="275" customWidth="1"/>
    <col min="10506" max="10752" width="9.140625" style="275"/>
    <col min="10753" max="10753" width="20.85546875" style="275" customWidth="1"/>
    <col min="10754" max="10754" width="10.28515625" style="275" customWidth="1"/>
    <col min="10755" max="10757" width="9.140625" style="275" customWidth="1"/>
    <col min="10758" max="10758" width="10.28515625" style="275" customWidth="1"/>
    <col min="10759" max="10759" width="8.5703125" style="275" customWidth="1"/>
    <col min="10760" max="10760" width="11.140625" style="275" customWidth="1"/>
    <col min="10761" max="10761" width="9" style="275" customWidth="1"/>
    <col min="10762" max="11008" width="9.140625" style="275"/>
    <col min="11009" max="11009" width="20.85546875" style="275" customWidth="1"/>
    <col min="11010" max="11010" width="10.28515625" style="275" customWidth="1"/>
    <col min="11011" max="11013" width="9.140625" style="275" customWidth="1"/>
    <col min="11014" max="11014" width="10.28515625" style="275" customWidth="1"/>
    <col min="11015" max="11015" width="8.5703125" style="275" customWidth="1"/>
    <col min="11016" max="11016" width="11.140625" style="275" customWidth="1"/>
    <col min="11017" max="11017" width="9" style="275" customWidth="1"/>
    <col min="11018" max="11264" width="9.140625" style="275"/>
    <col min="11265" max="11265" width="20.85546875" style="275" customWidth="1"/>
    <col min="11266" max="11266" width="10.28515625" style="275" customWidth="1"/>
    <col min="11267" max="11269" width="9.140625" style="275" customWidth="1"/>
    <col min="11270" max="11270" width="10.28515625" style="275" customWidth="1"/>
    <col min="11271" max="11271" width="8.5703125" style="275" customWidth="1"/>
    <col min="11272" max="11272" width="11.140625" style="275" customWidth="1"/>
    <col min="11273" max="11273" width="9" style="275" customWidth="1"/>
    <col min="11274" max="11520" width="9.140625" style="275"/>
    <col min="11521" max="11521" width="20.85546875" style="275" customWidth="1"/>
    <col min="11522" max="11522" width="10.28515625" style="275" customWidth="1"/>
    <col min="11523" max="11525" width="9.140625" style="275" customWidth="1"/>
    <col min="11526" max="11526" width="10.28515625" style="275" customWidth="1"/>
    <col min="11527" max="11527" width="8.5703125" style="275" customWidth="1"/>
    <col min="11528" max="11528" width="11.140625" style="275" customWidth="1"/>
    <col min="11529" max="11529" width="9" style="275" customWidth="1"/>
    <col min="11530" max="11776" width="9.140625" style="275"/>
    <col min="11777" max="11777" width="20.85546875" style="275" customWidth="1"/>
    <col min="11778" max="11778" width="10.28515625" style="275" customWidth="1"/>
    <col min="11779" max="11781" width="9.140625" style="275" customWidth="1"/>
    <col min="11782" max="11782" width="10.28515625" style="275" customWidth="1"/>
    <col min="11783" max="11783" width="8.5703125" style="275" customWidth="1"/>
    <col min="11784" max="11784" width="11.140625" style="275" customWidth="1"/>
    <col min="11785" max="11785" width="9" style="275" customWidth="1"/>
    <col min="11786" max="12032" width="9.140625" style="275"/>
    <col min="12033" max="12033" width="20.85546875" style="275" customWidth="1"/>
    <col min="12034" max="12034" width="10.28515625" style="275" customWidth="1"/>
    <col min="12035" max="12037" width="9.140625" style="275" customWidth="1"/>
    <col min="12038" max="12038" width="10.28515625" style="275" customWidth="1"/>
    <col min="12039" max="12039" width="8.5703125" style="275" customWidth="1"/>
    <col min="12040" max="12040" width="11.140625" style="275" customWidth="1"/>
    <col min="12041" max="12041" width="9" style="275" customWidth="1"/>
    <col min="12042" max="12288" width="9.140625" style="275"/>
    <col min="12289" max="12289" width="20.85546875" style="275" customWidth="1"/>
    <col min="12290" max="12290" width="10.28515625" style="275" customWidth="1"/>
    <col min="12291" max="12293" width="9.140625" style="275" customWidth="1"/>
    <col min="12294" max="12294" width="10.28515625" style="275" customWidth="1"/>
    <col min="12295" max="12295" width="8.5703125" style="275" customWidth="1"/>
    <col min="12296" max="12296" width="11.140625" style="275" customWidth="1"/>
    <col min="12297" max="12297" width="9" style="275" customWidth="1"/>
    <col min="12298" max="12544" width="9.140625" style="275"/>
    <col min="12545" max="12545" width="20.85546875" style="275" customWidth="1"/>
    <col min="12546" max="12546" width="10.28515625" style="275" customWidth="1"/>
    <col min="12547" max="12549" width="9.140625" style="275" customWidth="1"/>
    <col min="12550" max="12550" width="10.28515625" style="275" customWidth="1"/>
    <col min="12551" max="12551" width="8.5703125" style="275" customWidth="1"/>
    <col min="12552" max="12552" width="11.140625" style="275" customWidth="1"/>
    <col min="12553" max="12553" width="9" style="275" customWidth="1"/>
    <col min="12554" max="12800" width="9.140625" style="275"/>
    <col min="12801" max="12801" width="20.85546875" style="275" customWidth="1"/>
    <col min="12802" max="12802" width="10.28515625" style="275" customWidth="1"/>
    <col min="12803" max="12805" width="9.140625" style="275" customWidth="1"/>
    <col min="12806" max="12806" width="10.28515625" style="275" customWidth="1"/>
    <col min="12807" max="12807" width="8.5703125" style="275" customWidth="1"/>
    <col min="12808" max="12808" width="11.140625" style="275" customWidth="1"/>
    <col min="12809" max="12809" width="9" style="275" customWidth="1"/>
    <col min="12810" max="13056" width="9.140625" style="275"/>
    <col min="13057" max="13057" width="20.85546875" style="275" customWidth="1"/>
    <col min="13058" max="13058" width="10.28515625" style="275" customWidth="1"/>
    <col min="13059" max="13061" width="9.140625" style="275" customWidth="1"/>
    <col min="13062" max="13062" width="10.28515625" style="275" customWidth="1"/>
    <col min="13063" max="13063" width="8.5703125" style="275" customWidth="1"/>
    <col min="13064" max="13064" width="11.140625" style="275" customWidth="1"/>
    <col min="13065" max="13065" width="9" style="275" customWidth="1"/>
    <col min="13066" max="13312" width="9.140625" style="275"/>
    <col min="13313" max="13313" width="20.85546875" style="275" customWidth="1"/>
    <col min="13314" max="13314" width="10.28515625" style="275" customWidth="1"/>
    <col min="13315" max="13317" width="9.140625" style="275" customWidth="1"/>
    <col min="13318" max="13318" width="10.28515625" style="275" customWidth="1"/>
    <col min="13319" max="13319" width="8.5703125" style="275" customWidth="1"/>
    <col min="13320" max="13320" width="11.140625" style="275" customWidth="1"/>
    <col min="13321" max="13321" width="9" style="275" customWidth="1"/>
    <col min="13322" max="13568" width="9.140625" style="275"/>
    <col min="13569" max="13569" width="20.85546875" style="275" customWidth="1"/>
    <col min="13570" max="13570" width="10.28515625" style="275" customWidth="1"/>
    <col min="13571" max="13573" width="9.140625" style="275" customWidth="1"/>
    <col min="13574" max="13574" width="10.28515625" style="275" customWidth="1"/>
    <col min="13575" max="13575" width="8.5703125" style="275" customWidth="1"/>
    <col min="13576" max="13576" width="11.140625" style="275" customWidth="1"/>
    <col min="13577" max="13577" width="9" style="275" customWidth="1"/>
    <col min="13578" max="13824" width="9.140625" style="275"/>
    <col min="13825" max="13825" width="20.85546875" style="275" customWidth="1"/>
    <col min="13826" max="13826" width="10.28515625" style="275" customWidth="1"/>
    <col min="13827" max="13829" width="9.140625" style="275" customWidth="1"/>
    <col min="13830" max="13830" width="10.28515625" style="275" customWidth="1"/>
    <col min="13831" max="13831" width="8.5703125" style="275" customWidth="1"/>
    <col min="13832" max="13832" width="11.140625" style="275" customWidth="1"/>
    <col min="13833" max="13833" width="9" style="275" customWidth="1"/>
    <col min="13834" max="14080" width="9.140625" style="275"/>
    <col min="14081" max="14081" width="20.85546875" style="275" customWidth="1"/>
    <col min="14082" max="14082" width="10.28515625" style="275" customWidth="1"/>
    <col min="14083" max="14085" width="9.140625" style="275" customWidth="1"/>
    <col min="14086" max="14086" width="10.28515625" style="275" customWidth="1"/>
    <col min="14087" max="14087" width="8.5703125" style="275" customWidth="1"/>
    <col min="14088" max="14088" width="11.140625" style="275" customWidth="1"/>
    <col min="14089" max="14089" width="9" style="275" customWidth="1"/>
    <col min="14090" max="14336" width="9.140625" style="275"/>
    <col min="14337" max="14337" width="20.85546875" style="275" customWidth="1"/>
    <col min="14338" max="14338" width="10.28515625" style="275" customWidth="1"/>
    <col min="14339" max="14341" width="9.140625" style="275" customWidth="1"/>
    <col min="14342" max="14342" width="10.28515625" style="275" customWidth="1"/>
    <col min="14343" max="14343" width="8.5703125" style="275" customWidth="1"/>
    <col min="14344" max="14344" width="11.140625" style="275" customWidth="1"/>
    <col min="14345" max="14345" width="9" style="275" customWidth="1"/>
    <col min="14346" max="14592" width="9.140625" style="275"/>
    <col min="14593" max="14593" width="20.85546875" style="275" customWidth="1"/>
    <col min="14594" max="14594" width="10.28515625" style="275" customWidth="1"/>
    <col min="14595" max="14597" width="9.140625" style="275" customWidth="1"/>
    <col min="14598" max="14598" width="10.28515625" style="275" customWidth="1"/>
    <col min="14599" max="14599" width="8.5703125" style="275" customWidth="1"/>
    <col min="14600" max="14600" width="11.140625" style="275" customWidth="1"/>
    <col min="14601" max="14601" width="9" style="275" customWidth="1"/>
    <col min="14602" max="14848" width="9.140625" style="275"/>
    <col min="14849" max="14849" width="20.85546875" style="275" customWidth="1"/>
    <col min="14850" max="14850" width="10.28515625" style="275" customWidth="1"/>
    <col min="14851" max="14853" width="9.140625" style="275" customWidth="1"/>
    <col min="14854" max="14854" width="10.28515625" style="275" customWidth="1"/>
    <col min="14855" max="14855" width="8.5703125" style="275" customWidth="1"/>
    <col min="14856" max="14856" width="11.140625" style="275" customWidth="1"/>
    <col min="14857" max="14857" width="9" style="275" customWidth="1"/>
    <col min="14858" max="15104" width="9.140625" style="275"/>
    <col min="15105" max="15105" width="20.85546875" style="275" customWidth="1"/>
    <col min="15106" max="15106" width="10.28515625" style="275" customWidth="1"/>
    <col min="15107" max="15109" width="9.140625" style="275" customWidth="1"/>
    <col min="15110" max="15110" width="10.28515625" style="275" customWidth="1"/>
    <col min="15111" max="15111" width="8.5703125" style="275" customWidth="1"/>
    <col min="15112" max="15112" width="11.140625" style="275" customWidth="1"/>
    <col min="15113" max="15113" width="9" style="275" customWidth="1"/>
    <col min="15114" max="15360" width="9.140625" style="275"/>
    <col min="15361" max="15361" width="20.85546875" style="275" customWidth="1"/>
    <col min="15362" max="15362" width="10.28515625" style="275" customWidth="1"/>
    <col min="15363" max="15365" width="9.140625" style="275" customWidth="1"/>
    <col min="15366" max="15366" width="10.28515625" style="275" customWidth="1"/>
    <col min="15367" max="15367" width="8.5703125" style="275" customWidth="1"/>
    <col min="15368" max="15368" width="11.140625" style="275" customWidth="1"/>
    <col min="15369" max="15369" width="9" style="275" customWidth="1"/>
    <col min="15370" max="15616" width="9.140625" style="275"/>
    <col min="15617" max="15617" width="20.85546875" style="275" customWidth="1"/>
    <col min="15618" max="15618" width="10.28515625" style="275" customWidth="1"/>
    <col min="15619" max="15621" width="9.140625" style="275" customWidth="1"/>
    <col min="15622" max="15622" width="10.28515625" style="275" customWidth="1"/>
    <col min="15623" max="15623" width="8.5703125" style="275" customWidth="1"/>
    <col min="15624" max="15624" width="11.140625" style="275" customWidth="1"/>
    <col min="15625" max="15625" width="9" style="275" customWidth="1"/>
    <col min="15626" max="15872" width="9.140625" style="275"/>
    <col min="15873" max="15873" width="20.85546875" style="275" customWidth="1"/>
    <col min="15874" max="15874" width="10.28515625" style="275" customWidth="1"/>
    <col min="15875" max="15877" width="9.140625" style="275" customWidth="1"/>
    <col min="15878" max="15878" width="10.28515625" style="275" customWidth="1"/>
    <col min="15879" max="15879" width="8.5703125" style="275" customWidth="1"/>
    <col min="15880" max="15880" width="11.140625" style="275" customWidth="1"/>
    <col min="15881" max="15881" width="9" style="275" customWidth="1"/>
    <col min="15882" max="16128" width="9.140625" style="275"/>
    <col min="16129" max="16129" width="20.85546875" style="275" customWidth="1"/>
    <col min="16130" max="16130" width="10.28515625" style="275" customWidth="1"/>
    <col min="16131" max="16133" width="9.140625" style="275" customWidth="1"/>
    <col min="16134" max="16134" width="10.28515625" style="275" customWidth="1"/>
    <col min="16135" max="16135" width="8.5703125" style="275" customWidth="1"/>
    <col min="16136" max="16136" width="11.140625" style="275" customWidth="1"/>
    <col min="16137" max="16137" width="9" style="275" customWidth="1"/>
    <col min="16138" max="16384" width="9.140625" style="275"/>
  </cols>
  <sheetData>
    <row r="1" spans="1:9">
      <c r="A1" s="2" t="s">
        <v>540</v>
      </c>
      <c r="I1" s="276"/>
    </row>
    <row r="2" spans="1:9">
      <c r="I2" s="276"/>
    </row>
    <row r="3" spans="1:9" ht="30.75" customHeight="1">
      <c r="A3" s="464" t="s">
        <v>683</v>
      </c>
      <c r="B3" s="464"/>
      <c r="C3" s="464"/>
      <c r="D3" s="464"/>
      <c r="E3" s="464"/>
      <c r="F3" s="464"/>
      <c r="G3" s="464"/>
      <c r="H3" s="277"/>
      <c r="I3" s="276"/>
    </row>
    <row r="4" spans="1:9">
      <c r="A4" s="278"/>
    </row>
    <row r="5" spans="1:9" ht="36.75" customHeight="1">
      <c r="A5" s="457" t="s">
        <v>0</v>
      </c>
      <c r="B5" s="356" t="s">
        <v>150</v>
      </c>
      <c r="C5" s="356" t="s">
        <v>151</v>
      </c>
      <c r="D5" s="356" t="s">
        <v>150</v>
      </c>
      <c r="E5" s="356" t="s">
        <v>151</v>
      </c>
      <c r="F5" s="356" t="s">
        <v>150</v>
      </c>
      <c r="G5" s="355" t="s">
        <v>151</v>
      </c>
    </row>
    <row r="6" spans="1:9" ht="38.25" customHeight="1">
      <c r="A6" s="457"/>
      <c r="B6" s="458" t="s">
        <v>197</v>
      </c>
      <c r="C6" s="457"/>
      <c r="D6" s="458" t="s">
        <v>198</v>
      </c>
      <c r="E6" s="459"/>
      <c r="F6" s="458" t="s">
        <v>682</v>
      </c>
      <c r="G6" s="459"/>
    </row>
    <row r="7" spans="1:9">
      <c r="A7" s="48" t="s">
        <v>195</v>
      </c>
      <c r="B7" s="103">
        <v>221468</v>
      </c>
      <c r="C7" s="103">
        <v>215682</v>
      </c>
      <c r="D7" s="104">
        <v>152.30673162358366</v>
      </c>
      <c r="E7" s="105">
        <v>151.75952305396319</v>
      </c>
      <c r="F7" s="104">
        <v>95.957503964505761</v>
      </c>
      <c r="G7" s="105">
        <v>95.551627437168563</v>
      </c>
    </row>
    <row r="8" spans="1:9">
      <c r="A8" s="92" t="s">
        <v>191</v>
      </c>
      <c r="B8" s="56">
        <v>101448</v>
      </c>
      <c r="C8" s="56">
        <v>98348</v>
      </c>
      <c r="D8" s="90">
        <v>69.767249940168853</v>
      </c>
      <c r="E8" s="106">
        <v>69.200237262781201</v>
      </c>
      <c r="F8" s="90">
        <v>87.065628781572102</v>
      </c>
      <c r="G8" s="106">
        <v>86.522913422541279</v>
      </c>
    </row>
    <row r="9" spans="1:9">
      <c r="A9" s="92" t="s">
        <v>192</v>
      </c>
      <c r="B9" s="56">
        <v>47007</v>
      </c>
      <c r="C9" s="56">
        <v>45987</v>
      </c>
      <c r="D9" s="90">
        <v>32.327390564008333</v>
      </c>
      <c r="E9" s="106">
        <v>32.357661681005403</v>
      </c>
      <c r="F9" s="90">
        <v>104.90292345458603</v>
      </c>
      <c r="G9" s="106">
        <v>104.43758090523016</v>
      </c>
    </row>
    <row r="10" spans="1:9">
      <c r="A10" s="92" t="s">
        <v>193</v>
      </c>
      <c r="B10" s="56">
        <v>73013</v>
      </c>
      <c r="C10" s="56">
        <v>71347</v>
      </c>
      <c r="D10" s="90">
        <v>50.21209111940648</v>
      </c>
      <c r="E10" s="106">
        <v>50.201624110176617</v>
      </c>
      <c r="F10" s="90">
        <v>105.10155608976666</v>
      </c>
      <c r="G10" s="106">
        <v>104.88658247945548</v>
      </c>
    </row>
    <row r="11" spans="1:9">
      <c r="A11" s="48" t="s">
        <v>196</v>
      </c>
      <c r="B11" s="103">
        <v>104448</v>
      </c>
      <c r="C11" s="103">
        <v>103000</v>
      </c>
      <c r="D11" s="104">
        <v>71.83039312505673</v>
      </c>
      <c r="E11" s="105">
        <v>72.473506711539258</v>
      </c>
      <c r="F11" s="104">
        <v>107.68501144400685</v>
      </c>
      <c r="G11" s="105">
        <v>110.03920814503809</v>
      </c>
    </row>
    <row r="14" spans="1:9">
      <c r="D14" s="392"/>
      <c r="E14" s="392"/>
    </row>
  </sheetData>
  <mergeCells count="5">
    <mergeCell ref="A5:A6"/>
    <mergeCell ref="A3:G3"/>
    <mergeCell ref="B6:C6"/>
    <mergeCell ref="D6:E6"/>
    <mergeCell ref="F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4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7.5703125" style="129" customWidth="1"/>
    <col min="2" max="7" width="10" style="129" customWidth="1"/>
    <col min="8" max="16384" width="9.140625" style="129"/>
  </cols>
  <sheetData>
    <row r="1" spans="1:11" ht="15.75">
      <c r="A1" s="25" t="s">
        <v>531</v>
      </c>
      <c r="D1" s="2"/>
      <c r="E1" s="2"/>
      <c r="F1" s="2"/>
      <c r="G1" s="2"/>
    </row>
    <row r="3" spans="1:11" ht="14.25">
      <c r="A3" s="4" t="s">
        <v>602</v>
      </c>
      <c r="B3" s="4"/>
    </row>
    <row r="4" spans="1:11">
      <c r="A4" s="196"/>
    </row>
    <row r="5" spans="1:11" s="42" customFormat="1" ht="22.5" customHeight="1">
      <c r="A5" s="43" t="s">
        <v>0</v>
      </c>
      <c r="B5" s="46">
        <v>2010</v>
      </c>
      <c r="C5" s="47">
        <v>2015</v>
      </c>
      <c r="D5" s="396">
        <v>2018</v>
      </c>
      <c r="E5" s="352">
        <v>2019</v>
      </c>
      <c r="F5" s="36"/>
      <c r="G5" s="36"/>
    </row>
    <row r="6" spans="1:11" s="203" customFormat="1" ht="22.5" customHeight="1">
      <c r="A6" s="197" t="s">
        <v>319</v>
      </c>
      <c r="B6" s="198">
        <v>1599705</v>
      </c>
      <c r="C6" s="199">
        <v>1643830</v>
      </c>
      <c r="D6" s="199">
        <v>1614774</v>
      </c>
      <c r="E6" s="199">
        <v>1650546</v>
      </c>
      <c r="F6" s="201"/>
      <c r="G6" s="200"/>
      <c r="H6" s="202"/>
      <c r="I6" s="202"/>
      <c r="J6" s="202"/>
      <c r="K6" s="202"/>
    </row>
    <row r="7" spans="1:11" s="42" customFormat="1">
      <c r="A7" s="49" t="s">
        <v>179</v>
      </c>
      <c r="B7" s="63">
        <v>1383136</v>
      </c>
      <c r="C7" s="204">
        <v>1443958</v>
      </c>
      <c r="D7" s="204">
        <v>1413267</v>
      </c>
      <c r="E7" s="204">
        <v>1454092</v>
      </c>
      <c r="F7" s="205"/>
      <c r="G7" s="205"/>
      <c r="H7" s="202"/>
      <c r="I7" s="202"/>
      <c r="J7" s="202"/>
      <c r="K7" s="202"/>
    </row>
    <row r="8" spans="1:11" s="42" customFormat="1">
      <c r="A8" s="99" t="s">
        <v>180</v>
      </c>
      <c r="B8" s="63">
        <v>1348743</v>
      </c>
      <c r="C8" s="204">
        <v>1432131</v>
      </c>
      <c r="D8" s="204">
        <v>1405080</v>
      </c>
      <c r="E8" s="204">
        <v>1443351</v>
      </c>
      <c r="F8" s="64"/>
      <c r="G8" s="64"/>
      <c r="H8" s="202"/>
      <c r="I8" s="202"/>
      <c r="J8" s="202"/>
      <c r="K8" s="202"/>
    </row>
    <row r="9" spans="1:11" s="42" customFormat="1">
      <c r="A9" s="99" t="s">
        <v>181</v>
      </c>
      <c r="B9" s="63">
        <v>1009254</v>
      </c>
      <c r="C9" s="204">
        <v>1103653</v>
      </c>
      <c r="D9" s="204">
        <v>1099056</v>
      </c>
      <c r="E9" s="204">
        <v>1121720</v>
      </c>
      <c r="F9" s="205"/>
      <c r="G9" s="205"/>
      <c r="H9" s="202"/>
      <c r="I9" s="202"/>
      <c r="J9" s="202"/>
      <c r="K9" s="202"/>
    </row>
    <row r="10" spans="1:11" s="42" customFormat="1">
      <c r="A10" s="99" t="s">
        <v>182</v>
      </c>
      <c r="B10" s="63">
        <v>31758</v>
      </c>
      <c r="C10" s="204">
        <v>9732</v>
      </c>
      <c r="D10" s="204">
        <v>14750</v>
      </c>
      <c r="E10" s="204">
        <v>20152</v>
      </c>
      <c r="F10" s="205"/>
      <c r="G10" s="205"/>
      <c r="H10" s="202"/>
      <c r="I10" s="202"/>
      <c r="J10" s="202"/>
      <c r="K10" s="202"/>
    </row>
    <row r="11" spans="1:11" s="42" customFormat="1">
      <c r="A11" s="99" t="s">
        <v>183</v>
      </c>
      <c r="B11" s="63">
        <v>72476</v>
      </c>
      <c r="C11" s="204">
        <v>83485</v>
      </c>
      <c r="D11" s="204">
        <v>70348</v>
      </c>
      <c r="E11" s="204">
        <v>69999</v>
      </c>
      <c r="F11" s="205"/>
      <c r="G11" s="205"/>
      <c r="H11" s="202"/>
      <c r="I11" s="202"/>
      <c r="J11" s="202"/>
      <c r="K11" s="202"/>
    </row>
    <row r="12" spans="1:11" s="42" customFormat="1">
      <c r="A12" s="99" t="s">
        <v>184</v>
      </c>
      <c r="B12" s="63">
        <v>7464</v>
      </c>
      <c r="C12" s="204">
        <v>6730</v>
      </c>
      <c r="D12" s="204">
        <v>5449</v>
      </c>
      <c r="E12" s="204">
        <v>5619</v>
      </c>
      <c r="F12" s="205"/>
      <c r="G12" s="205"/>
      <c r="H12" s="202"/>
      <c r="I12" s="202"/>
      <c r="J12" s="202"/>
      <c r="K12" s="202"/>
    </row>
    <row r="13" spans="1:11" s="42" customFormat="1">
      <c r="A13" s="99" t="s">
        <v>185</v>
      </c>
      <c r="B13" s="63">
        <v>202570</v>
      </c>
      <c r="C13" s="204">
        <v>209891</v>
      </c>
      <c r="D13" s="204">
        <v>205047</v>
      </c>
      <c r="E13" s="204">
        <v>215596</v>
      </c>
      <c r="F13" s="205"/>
      <c r="G13" s="205"/>
      <c r="H13" s="202"/>
      <c r="I13" s="202"/>
      <c r="J13" s="202"/>
      <c r="K13" s="202"/>
    </row>
    <row r="14" spans="1:11" s="42" customFormat="1">
      <c r="A14" s="99" t="s">
        <v>186</v>
      </c>
      <c r="B14" s="63">
        <v>25222</v>
      </c>
      <c r="C14" s="204">
        <v>18640</v>
      </c>
      <c r="D14" s="204">
        <v>10430</v>
      </c>
      <c r="E14" s="204">
        <v>10265</v>
      </c>
      <c r="F14" s="205"/>
      <c r="G14" s="205"/>
      <c r="H14" s="202"/>
      <c r="I14" s="202"/>
      <c r="J14" s="202"/>
      <c r="K14" s="202"/>
    </row>
    <row r="15" spans="1:11" s="42" customFormat="1">
      <c r="A15" s="99" t="s">
        <v>187</v>
      </c>
      <c r="B15" s="63">
        <v>34394</v>
      </c>
      <c r="C15" s="204">
        <v>11827</v>
      </c>
      <c r="D15" s="204">
        <v>8187</v>
      </c>
      <c r="E15" s="204">
        <v>10741</v>
      </c>
      <c r="F15" s="342"/>
      <c r="G15" s="342"/>
      <c r="H15" s="202"/>
      <c r="I15" s="202"/>
      <c r="J15" s="202"/>
      <c r="K15" s="202"/>
    </row>
    <row r="16" spans="1:11" s="42" customFormat="1">
      <c r="A16" s="49" t="s">
        <v>177</v>
      </c>
      <c r="B16" s="63">
        <v>133560</v>
      </c>
      <c r="C16" s="204">
        <v>116640</v>
      </c>
      <c r="D16" s="204">
        <v>119675</v>
      </c>
      <c r="E16" s="204">
        <v>117400</v>
      </c>
      <c r="F16" s="205"/>
      <c r="G16" s="205"/>
      <c r="H16" s="202"/>
      <c r="I16" s="202"/>
      <c r="J16" s="202"/>
      <c r="K16" s="202"/>
    </row>
    <row r="17" spans="1:11" s="42" customFormat="1">
      <c r="A17" s="49" t="s">
        <v>178</v>
      </c>
      <c r="B17" s="63">
        <v>83009</v>
      </c>
      <c r="C17" s="204">
        <v>83232</v>
      </c>
      <c r="D17" s="204">
        <v>81833</v>
      </c>
      <c r="E17" s="204">
        <v>79054</v>
      </c>
      <c r="F17" s="64"/>
      <c r="G17" s="64"/>
      <c r="H17" s="202"/>
      <c r="I17" s="202"/>
      <c r="J17" s="202"/>
      <c r="K17" s="202"/>
    </row>
    <row r="18" spans="1:11" ht="6" customHeight="1">
      <c r="A18" s="14"/>
      <c r="B18" s="192"/>
      <c r="C18" s="191"/>
      <c r="D18" s="191"/>
      <c r="E18" s="191"/>
      <c r="F18" s="191"/>
      <c r="G18" s="191"/>
      <c r="I18" s="190"/>
    </row>
    <row r="19" spans="1:11">
      <c r="A19" s="145" t="s">
        <v>541</v>
      </c>
      <c r="B19" s="193"/>
      <c r="C19" s="193"/>
      <c r="D19" s="193"/>
      <c r="E19" s="193"/>
      <c r="F19" s="193"/>
      <c r="G19" s="193"/>
    </row>
    <row r="20" spans="1:11">
      <c r="A20" s="194"/>
    </row>
    <row r="22" spans="1:11">
      <c r="A22" s="195"/>
    </row>
    <row r="24" spans="1:11" ht="15.75">
      <c r="B24" s="341"/>
    </row>
  </sheetData>
  <printOptions horizontalCentered="1"/>
  <pageMargins left="0" right="0" top="0" bottom="0" header="0" footer="0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.75"/>
  <cols>
    <col min="1" max="1" width="29.85546875" style="275" customWidth="1"/>
    <col min="2" max="2" width="11.85546875" style="275" customWidth="1"/>
    <col min="3" max="3" width="13" style="275" customWidth="1"/>
    <col min="4" max="4" width="11.85546875" style="275" customWidth="1"/>
    <col min="5" max="5" width="13" style="275" customWidth="1"/>
    <col min="6" max="6" width="10.28515625" style="275" customWidth="1"/>
    <col min="7" max="7" width="9" style="275" customWidth="1"/>
    <col min="8" max="254" width="9.140625" style="275"/>
    <col min="255" max="255" width="20.85546875" style="275" customWidth="1"/>
    <col min="256" max="256" width="10.28515625" style="275" customWidth="1"/>
    <col min="257" max="259" width="9.140625" style="275" customWidth="1"/>
    <col min="260" max="260" width="10.28515625" style="275" customWidth="1"/>
    <col min="261" max="261" width="8.5703125" style="275" customWidth="1"/>
    <col min="262" max="262" width="11.140625" style="275" customWidth="1"/>
    <col min="263" max="263" width="9" style="275" customWidth="1"/>
    <col min="264" max="510" width="9.140625" style="275"/>
    <col min="511" max="511" width="20.85546875" style="275" customWidth="1"/>
    <col min="512" max="512" width="10.28515625" style="275" customWidth="1"/>
    <col min="513" max="515" width="9.140625" style="275" customWidth="1"/>
    <col min="516" max="516" width="10.28515625" style="275" customWidth="1"/>
    <col min="517" max="517" width="8.5703125" style="275" customWidth="1"/>
    <col min="518" max="518" width="11.140625" style="275" customWidth="1"/>
    <col min="519" max="519" width="9" style="275" customWidth="1"/>
    <col min="520" max="766" width="9.140625" style="275"/>
    <col min="767" max="767" width="20.85546875" style="275" customWidth="1"/>
    <col min="768" max="768" width="10.28515625" style="275" customWidth="1"/>
    <col min="769" max="771" width="9.140625" style="275" customWidth="1"/>
    <col min="772" max="772" width="10.28515625" style="275" customWidth="1"/>
    <col min="773" max="773" width="8.5703125" style="275" customWidth="1"/>
    <col min="774" max="774" width="11.140625" style="275" customWidth="1"/>
    <col min="775" max="775" width="9" style="275" customWidth="1"/>
    <col min="776" max="1022" width="9.140625" style="275"/>
    <col min="1023" max="1023" width="20.85546875" style="275" customWidth="1"/>
    <col min="1024" max="1024" width="10.28515625" style="275" customWidth="1"/>
    <col min="1025" max="1027" width="9.140625" style="275" customWidth="1"/>
    <col min="1028" max="1028" width="10.28515625" style="275" customWidth="1"/>
    <col min="1029" max="1029" width="8.5703125" style="275" customWidth="1"/>
    <col min="1030" max="1030" width="11.140625" style="275" customWidth="1"/>
    <col min="1031" max="1031" width="9" style="275" customWidth="1"/>
    <col min="1032" max="1278" width="9.140625" style="275"/>
    <col min="1279" max="1279" width="20.85546875" style="275" customWidth="1"/>
    <col min="1280" max="1280" width="10.28515625" style="275" customWidth="1"/>
    <col min="1281" max="1283" width="9.140625" style="275" customWidth="1"/>
    <col min="1284" max="1284" width="10.28515625" style="275" customWidth="1"/>
    <col min="1285" max="1285" width="8.5703125" style="275" customWidth="1"/>
    <col min="1286" max="1286" width="11.140625" style="275" customWidth="1"/>
    <col min="1287" max="1287" width="9" style="275" customWidth="1"/>
    <col min="1288" max="1534" width="9.140625" style="275"/>
    <col min="1535" max="1535" width="20.85546875" style="275" customWidth="1"/>
    <col min="1536" max="1536" width="10.28515625" style="275" customWidth="1"/>
    <col min="1537" max="1539" width="9.140625" style="275" customWidth="1"/>
    <col min="1540" max="1540" width="10.28515625" style="275" customWidth="1"/>
    <col min="1541" max="1541" width="8.5703125" style="275" customWidth="1"/>
    <col min="1542" max="1542" width="11.140625" style="275" customWidth="1"/>
    <col min="1543" max="1543" width="9" style="275" customWidth="1"/>
    <col min="1544" max="1790" width="9.140625" style="275"/>
    <col min="1791" max="1791" width="20.85546875" style="275" customWidth="1"/>
    <col min="1792" max="1792" width="10.28515625" style="275" customWidth="1"/>
    <col min="1793" max="1795" width="9.140625" style="275" customWidth="1"/>
    <col min="1796" max="1796" width="10.28515625" style="275" customWidth="1"/>
    <col min="1797" max="1797" width="8.5703125" style="275" customWidth="1"/>
    <col min="1798" max="1798" width="11.140625" style="275" customWidth="1"/>
    <col min="1799" max="1799" width="9" style="275" customWidth="1"/>
    <col min="1800" max="2046" width="9.140625" style="275"/>
    <col min="2047" max="2047" width="20.85546875" style="275" customWidth="1"/>
    <col min="2048" max="2048" width="10.28515625" style="275" customWidth="1"/>
    <col min="2049" max="2051" width="9.140625" style="275" customWidth="1"/>
    <col min="2052" max="2052" width="10.28515625" style="275" customWidth="1"/>
    <col min="2053" max="2053" width="8.5703125" style="275" customWidth="1"/>
    <col min="2054" max="2054" width="11.140625" style="275" customWidth="1"/>
    <col min="2055" max="2055" width="9" style="275" customWidth="1"/>
    <col min="2056" max="2302" width="9.140625" style="275"/>
    <col min="2303" max="2303" width="20.85546875" style="275" customWidth="1"/>
    <col min="2304" max="2304" width="10.28515625" style="275" customWidth="1"/>
    <col min="2305" max="2307" width="9.140625" style="275" customWidth="1"/>
    <col min="2308" max="2308" width="10.28515625" style="275" customWidth="1"/>
    <col min="2309" max="2309" width="8.5703125" style="275" customWidth="1"/>
    <col min="2310" max="2310" width="11.140625" style="275" customWidth="1"/>
    <col min="2311" max="2311" width="9" style="275" customWidth="1"/>
    <col min="2312" max="2558" width="9.140625" style="275"/>
    <col min="2559" max="2559" width="20.85546875" style="275" customWidth="1"/>
    <col min="2560" max="2560" width="10.28515625" style="275" customWidth="1"/>
    <col min="2561" max="2563" width="9.140625" style="275" customWidth="1"/>
    <col min="2564" max="2564" width="10.28515625" style="275" customWidth="1"/>
    <col min="2565" max="2565" width="8.5703125" style="275" customWidth="1"/>
    <col min="2566" max="2566" width="11.140625" style="275" customWidth="1"/>
    <col min="2567" max="2567" width="9" style="275" customWidth="1"/>
    <col min="2568" max="2814" width="9.140625" style="275"/>
    <col min="2815" max="2815" width="20.85546875" style="275" customWidth="1"/>
    <col min="2816" max="2816" width="10.28515625" style="275" customWidth="1"/>
    <col min="2817" max="2819" width="9.140625" style="275" customWidth="1"/>
    <col min="2820" max="2820" width="10.28515625" style="275" customWidth="1"/>
    <col min="2821" max="2821" width="8.5703125" style="275" customWidth="1"/>
    <col min="2822" max="2822" width="11.140625" style="275" customWidth="1"/>
    <col min="2823" max="2823" width="9" style="275" customWidth="1"/>
    <col min="2824" max="3070" width="9.140625" style="275"/>
    <col min="3071" max="3071" width="20.85546875" style="275" customWidth="1"/>
    <col min="3072" max="3072" width="10.28515625" style="275" customWidth="1"/>
    <col min="3073" max="3075" width="9.140625" style="275" customWidth="1"/>
    <col min="3076" max="3076" width="10.28515625" style="275" customWidth="1"/>
    <col min="3077" max="3077" width="8.5703125" style="275" customWidth="1"/>
    <col min="3078" max="3078" width="11.140625" style="275" customWidth="1"/>
    <col min="3079" max="3079" width="9" style="275" customWidth="1"/>
    <col min="3080" max="3326" width="9.140625" style="275"/>
    <col min="3327" max="3327" width="20.85546875" style="275" customWidth="1"/>
    <col min="3328" max="3328" width="10.28515625" style="275" customWidth="1"/>
    <col min="3329" max="3331" width="9.140625" style="275" customWidth="1"/>
    <col min="3332" max="3332" width="10.28515625" style="275" customWidth="1"/>
    <col min="3333" max="3333" width="8.5703125" style="275" customWidth="1"/>
    <col min="3334" max="3334" width="11.140625" style="275" customWidth="1"/>
    <col min="3335" max="3335" width="9" style="275" customWidth="1"/>
    <col min="3336" max="3582" width="9.140625" style="275"/>
    <col min="3583" max="3583" width="20.85546875" style="275" customWidth="1"/>
    <col min="3584" max="3584" width="10.28515625" style="275" customWidth="1"/>
    <col min="3585" max="3587" width="9.140625" style="275" customWidth="1"/>
    <col min="3588" max="3588" width="10.28515625" style="275" customWidth="1"/>
    <col min="3589" max="3589" width="8.5703125" style="275" customWidth="1"/>
    <col min="3590" max="3590" width="11.140625" style="275" customWidth="1"/>
    <col min="3591" max="3591" width="9" style="275" customWidth="1"/>
    <col min="3592" max="3838" width="9.140625" style="275"/>
    <col min="3839" max="3839" width="20.85546875" style="275" customWidth="1"/>
    <col min="3840" max="3840" width="10.28515625" style="275" customWidth="1"/>
    <col min="3841" max="3843" width="9.140625" style="275" customWidth="1"/>
    <col min="3844" max="3844" width="10.28515625" style="275" customWidth="1"/>
    <col min="3845" max="3845" width="8.5703125" style="275" customWidth="1"/>
    <col min="3846" max="3846" width="11.140625" style="275" customWidth="1"/>
    <col min="3847" max="3847" width="9" style="275" customWidth="1"/>
    <col min="3848" max="4094" width="9.140625" style="275"/>
    <col min="4095" max="4095" width="20.85546875" style="275" customWidth="1"/>
    <col min="4096" max="4096" width="10.28515625" style="275" customWidth="1"/>
    <col min="4097" max="4099" width="9.140625" style="275" customWidth="1"/>
    <col min="4100" max="4100" width="10.28515625" style="275" customWidth="1"/>
    <col min="4101" max="4101" width="8.5703125" style="275" customWidth="1"/>
    <col min="4102" max="4102" width="11.140625" style="275" customWidth="1"/>
    <col min="4103" max="4103" width="9" style="275" customWidth="1"/>
    <col min="4104" max="4350" width="9.140625" style="275"/>
    <col min="4351" max="4351" width="20.85546875" style="275" customWidth="1"/>
    <col min="4352" max="4352" width="10.28515625" style="275" customWidth="1"/>
    <col min="4353" max="4355" width="9.140625" style="275" customWidth="1"/>
    <col min="4356" max="4356" width="10.28515625" style="275" customWidth="1"/>
    <col min="4357" max="4357" width="8.5703125" style="275" customWidth="1"/>
    <col min="4358" max="4358" width="11.140625" style="275" customWidth="1"/>
    <col min="4359" max="4359" width="9" style="275" customWidth="1"/>
    <col min="4360" max="4606" width="9.140625" style="275"/>
    <col min="4607" max="4607" width="20.85546875" style="275" customWidth="1"/>
    <col min="4608" max="4608" width="10.28515625" style="275" customWidth="1"/>
    <col min="4609" max="4611" width="9.140625" style="275" customWidth="1"/>
    <col min="4612" max="4612" width="10.28515625" style="275" customWidth="1"/>
    <col min="4613" max="4613" width="8.5703125" style="275" customWidth="1"/>
    <col min="4614" max="4614" width="11.140625" style="275" customWidth="1"/>
    <col min="4615" max="4615" width="9" style="275" customWidth="1"/>
    <col min="4616" max="4862" width="9.140625" style="275"/>
    <col min="4863" max="4863" width="20.85546875" style="275" customWidth="1"/>
    <col min="4864" max="4864" width="10.28515625" style="275" customWidth="1"/>
    <col min="4865" max="4867" width="9.140625" style="275" customWidth="1"/>
    <col min="4868" max="4868" width="10.28515625" style="275" customWidth="1"/>
    <col min="4869" max="4869" width="8.5703125" style="275" customWidth="1"/>
    <col min="4870" max="4870" width="11.140625" style="275" customWidth="1"/>
    <col min="4871" max="4871" width="9" style="275" customWidth="1"/>
    <col min="4872" max="5118" width="9.140625" style="275"/>
    <col min="5119" max="5119" width="20.85546875" style="275" customWidth="1"/>
    <col min="5120" max="5120" width="10.28515625" style="275" customWidth="1"/>
    <col min="5121" max="5123" width="9.140625" style="275" customWidth="1"/>
    <col min="5124" max="5124" width="10.28515625" style="275" customWidth="1"/>
    <col min="5125" max="5125" width="8.5703125" style="275" customWidth="1"/>
    <col min="5126" max="5126" width="11.140625" style="275" customWidth="1"/>
    <col min="5127" max="5127" width="9" style="275" customWidth="1"/>
    <col min="5128" max="5374" width="9.140625" style="275"/>
    <col min="5375" max="5375" width="20.85546875" style="275" customWidth="1"/>
    <col min="5376" max="5376" width="10.28515625" style="275" customWidth="1"/>
    <col min="5377" max="5379" width="9.140625" style="275" customWidth="1"/>
    <col min="5380" max="5380" width="10.28515625" style="275" customWidth="1"/>
    <col min="5381" max="5381" width="8.5703125" style="275" customWidth="1"/>
    <col min="5382" max="5382" width="11.140625" style="275" customWidth="1"/>
    <col min="5383" max="5383" width="9" style="275" customWidth="1"/>
    <col min="5384" max="5630" width="9.140625" style="275"/>
    <col min="5631" max="5631" width="20.85546875" style="275" customWidth="1"/>
    <col min="5632" max="5632" width="10.28515625" style="275" customWidth="1"/>
    <col min="5633" max="5635" width="9.140625" style="275" customWidth="1"/>
    <col min="5636" max="5636" width="10.28515625" style="275" customWidth="1"/>
    <col min="5637" max="5637" width="8.5703125" style="275" customWidth="1"/>
    <col min="5638" max="5638" width="11.140625" style="275" customWidth="1"/>
    <col min="5639" max="5639" width="9" style="275" customWidth="1"/>
    <col min="5640" max="5886" width="9.140625" style="275"/>
    <col min="5887" max="5887" width="20.85546875" style="275" customWidth="1"/>
    <col min="5888" max="5888" width="10.28515625" style="275" customWidth="1"/>
    <col min="5889" max="5891" width="9.140625" style="275" customWidth="1"/>
    <col min="5892" max="5892" width="10.28515625" style="275" customWidth="1"/>
    <col min="5893" max="5893" width="8.5703125" style="275" customWidth="1"/>
    <col min="5894" max="5894" width="11.140625" style="275" customWidth="1"/>
    <col min="5895" max="5895" width="9" style="275" customWidth="1"/>
    <col min="5896" max="6142" width="9.140625" style="275"/>
    <col min="6143" max="6143" width="20.85546875" style="275" customWidth="1"/>
    <col min="6144" max="6144" width="10.28515625" style="275" customWidth="1"/>
    <col min="6145" max="6147" width="9.140625" style="275" customWidth="1"/>
    <col min="6148" max="6148" width="10.28515625" style="275" customWidth="1"/>
    <col min="6149" max="6149" width="8.5703125" style="275" customWidth="1"/>
    <col min="6150" max="6150" width="11.140625" style="275" customWidth="1"/>
    <col min="6151" max="6151" width="9" style="275" customWidth="1"/>
    <col min="6152" max="6398" width="9.140625" style="275"/>
    <col min="6399" max="6399" width="20.85546875" style="275" customWidth="1"/>
    <col min="6400" max="6400" width="10.28515625" style="275" customWidth="1"/>
    <col min="6401" max="6403" width="9.140625" style="275" customWidth="1"/>
    <col min="6404" max="6404" width="10.28515625" style="275" customWidth="1"/>
    <col min="6405" max="6405" width="8.5703125" style="275" customWidth="1"/>
    <col min="6406" max="6406" width="11.140625" style="275" customWidth="1"/>
    <col min="6407" max="6407" width="9" style="275" customWidth="1"/>
    <col min="6408" max="6654" width="9.140625" style="275"/>
    <col min="6655" max="6655" width="20.85546875" style="275" customWidth="1"/>
    <col min="6656" max="6656" width="10.28515625" style="275" customWidth="1"/>
    <col min="6657" max="6659" width="9.140625" style="275" customWidth="1"/>
    <col min="6660" max="6660" width="10.28515625" style="275" customWidth="1"/>
    <col min="6661" max="6661" width="8.5703125" style="275" customWidth="1"/>
    <col min="6662" max="6662" width="11.140625" style="275" customWidth="1"/>
    <col min="6663" max="6663" width="9" style="275" customWidth="1"/>
    <col min="6664" max="6910" width="9.140625" style="275"/>
    <col min="6911" max="6911" width="20.85546875" style="275" customWidth="1"/>
    <col min="6912" max="6912" width="10.28515625" style="275" customWidth="1"/>
    <col min="6913" max="6915" width="9.140625" style="275" customWidth="1"/>
    <col min="6916" max="6916" width="10.28515625" style="275" customWidth="1"/>
    <col min="6917" max="6917" width="8.5703125" style="275" customWidth="1"/>
    <col min="6918" max="6918" width="11.140625" style="275" customWidth="1"/>
    <col min="6919" max="6919" width="9" style="275" customWidth="1"/>
    <col min="6920" max="7166" width="9.140625" style="275"/>
    <col min="7167" max="7167" width="20.85546875" style="275" customWidth="1"/>
    <col min="7168" max="7168" width="10.28515625" style="275" customWidth="1"/>
    <col min="7169" max="7171" width="9.140625" style="275" customWidth="1"/>
    <col min="7172" max="7172" width="10.28515625" style="275" customWidth="1"/>
    <col min="7173" max="7173" width="8.5703125" style="275" customWidth="1"/>
    <col min="7174" max="7174" width="11.140625" style="275" customWidth="1"/>
    <col min="7175" max="7175" width="9" style="275" customWidth="1"/>
    <col min="7176" max="7422" width="9.140625" style="275"/>
    <col min="7423" max="7423" width="20.85546875" style="275" customWidth="1"/>
    <col min="7424" max="7424" width="10.28515625" style="275" customWidth="1"/>
    <col min="7425" max="7427" width="9.140625" style="275" customWidth="1"/>
    <col min="7428" max="7428" width="10.28515625" style="275" customWidth="1"/>
    <col min="7429" max="7429" width="8.5703125" style="275" customWidth="1"/>
    <col min="7430" max="7430" width="11.140625" style="275" customWidth="1"/>
    <col min="7431" max="7431" width="9" style="275" customWidth="1"/>
    <col min="7432" max="7678" width="9.140625" style="275"/>
    <col min="7679" max="7679" width="20.85546875" style="275" customWidth="1"/>
    <col min="7680" max="7680" width="10.28515625" style="275" customWidth="1"/>
    <col min="7681" max="7683" width="9.140625" style="275" customWidth="1"/>
    <col min="7684" max="7684" width="10.28515625" style="275" customWidth="1"/>
    <col min="7685" max="7685" width="8.5703125" style="275" customWidth="1"/>
    <col min="7686" max="7686" width="11.140625" style="275" customWidth="1"/>
    <col min="7687" max="7687" width="9" style="275" customWidth="1"/>
    <col min="7688" max="7934" width="9.140625" style="275"/>
    <col min="7935" max="7935" width="20.85546875" style="275" customWidth="1"/>
    <col min="7936" max="7936" width="10.28515625" style="275" customWidth="1"/>
    <col min="7937" max="7939" width="9.140625" style="275" customWidth="1"/>
    <col min="7940" max="7940" width="10.28515625" style="275" customWidth="1"/>
    <col min="7941" max="7941" width="8.5703125" style="275" customWidth="1"/>
    <col min="7942" max="7942" width="11.140625" style="275" customWidth="1"/>
    <col min="7943" max="7943" width="9" style="275" customWidth="1"/>
    <col min="7944" max="8190" width="9.140625" style="275"/>
    <col min="8191" max="8191" width="20.85546875" style="275" customWidth="1"/>
    <col min="8192" max="8192" width="10.28515625" style="275" customWidth="1"/>
    <col min="8193" max="8195" width="9.140625" style="275" customWidth="1"/>
    <col min="8196" max="8196" width="10.28515625" style="275" customWidth="1"/>
    <col min="8197" max="8197" width="8.5703125" style="275" customWidth="1"/>
    <col min="8198" max="8198" width="11.140625" style="275" customWidth="1"/>
    <col min="8199" max="8199" width="9" style="275" customWidth="1"/>
    <col min="8200" max="8446" width="9.140625" style="275"/>
    <col min="8447" max="8447" width="20.85546875" style="275" customWidth="1"/>
    <col min="8448" max="8448" width="10.28515625" style="275" customWidth="1"/>
    <col min="8449" max="8451" width="9.140625" style="275" customWidth="1"/>
    <col min="8452" max="8452" width="10.28515625" style="275" customWidth="1"/>
    <col min="8453" max="8453" width="8.5703125" style="275" customWidth="1"/>
    <col min="8454" max="8454" width="11.140625" style="275" customWidth="1"/>
    <col min="8455" max="8455" width="9" style="275" customWidth="1"/>
    <col min="8456" max="8702" width="9.140625" style="275"/>
    <col min="8703" max="8703" width="20.85546875" style="275" customWidth="1"/>
    <col min="8704" max="8704" width="10.28515625" style="275" customWidth="1"/>
    <col min="8705" max="8707" width="9.140625" style="275" customWidth="1"/>
    <col min="8708" max="8708" width="10.28515625" style="275" customWidth="1"/>
    <col min="8709" max="8709" width="8.5703125" style="275" customWidth="1"/>
    <col min="8710" max="8710" width="11.140625" style="275" customWidth="1"/>
    <col min="8711" max="8711" width="9" style="275" customWidth="1"/>
    <col min="8712" max="8958" width="9.140625" style="275"/>
    <col min="8959" max="8959" width="20.85546875" style="275" customWidth="1"/>
    <col min="8960" max="8960" width="10.28515625" style="275" customWidth="1"/>
    <col min="8961" max="8963" width="9.140625" style="275" customWidth="1"/>
    <col min="8964" max="8964" width="10.28515625" style="275" customWidth="1"/>
    <col min="8965" max="8965" width="8.5703125" style="275" customWidth="1"/>
    <col min="8966" max="8966" width="11.140625" style="275" customWidth="1"/>
    <col min="8967" max="8967" width="9" style="275" customWidth="1"/>
    <col min="8968" max="9214" width="9.140625" style="275"/>
    <col min="9215" max="9215" width="20.85546875" style="275" customWidth="1"/>
    <col min="9216" max="9216" width="10.28515625" style="275" customWidth="1"/>
    <col min="9217" max="9219" width="9.140625" style="275" customWidth="1"/>
    <col min="9220" max="9220" width="10.28515625" style="275" customWidth="1"/>
    <col min="9221" max="9221" width="8.5703125" style="275" customWidth="1"/>
    <col min="9222" max="9222" width="11.140625" style="275" customWidth="1"/>
    <col min="9223" max="9223" width="9" style="275" customWidth="1"/>
    <col min="9224" max="9470" width="9.140625" style="275"/>
    <col min="9471" max="9471" width="20.85546875" style="275" customWidth="1"/>
    <col min="9472" max="9472" width="10.28515625" style="275" customWidth="1"/>
    <col min="9473" max="9475" width="9.140625" style="275" customWidth="1"/>
    <col min="9476" max="9476" width="10.28515625" style="275" customWidth="1"/>
    <col min="9477" max="9477" width="8.5703125" style="275" customWidth="1"/>
    <col min="9478" max="9478" width="11.140625" style="275" customWidth="1"/>
    <col min="9479" max="9479" width="9" style="275" customWidth="1"/>
    <col min="9480" max="9726" width="9.140625" style="275"/>
    <col min="9727" max="9727" width="20.85546875" style="275" customWidth="1"/>
    <col min="9728" max="9728" width="10.28515625" style="275" customWidth="1"/>
    <col min="9729" max="9731" width="9.140625" style="275" customWidth="1"/>
    <col min="9732" max="9732" width="10.28515625" style="275" customWidth="1"/>
    <col min="9733" max="9733" width="8.5703125" style="275" customWidth="1"/>
    <col min="9734" max="9734" width="11.140625" style="275" customWidth="1"/>
    <col min="9735" max="9735" width="9" style="275" customWidth="1"/>
    <col min="9736" max="9982" width="9.140625" style="275"/>
    <col min="9983" max="9983" width="20.85546875" style="275" customWidth="1"/>
    <col min="9984" max="9984" width="10.28515625" style="275" customWidth="1"/>
    <col min="9985" max="9987" width="9.140625" style="275" customWidth="1"/>
    <col min="9988" max="9988" width="10.28515625" style="275" customWidth="1"/>
    <col min="9989" max="9989" width="8.5703125" style="275" customWidth="1"/>
    <col min="9990" max="9990" width="11.140625" style="275" customWidth="1"/>
    <col min="9991" max="9991" width="9" style="275" customWidth="1"/>
    <col min="9992" max="10238" width="9.140625" style="275"/>
    <col min="10239" max="10239" width="20.85546875" style="275" customWidth="1"/>
    <col min="10240" max="10240" width="10.28515625" style="275" customWidth="1"/>
    <col min="10241" max="10243" width="9.140625" style="275" customWidth="1"/>
    <col min="10244" max="10244" width="10.28515625" style="275" customWidth="1"/>
    <col min="10245" max="10245" width="8.5703125" style="275" customWidth="1"/>
    <col min="10246" max="10246" width="11.140625" style="275" customWidth="1"/>
    <col min="10247" max="10247" width="9" style="275" customWidth="1"/>
    <col min="10248" max="10494" width="9.140625" style="275"/>
    <col min="10495" max="10495" width="20.85546875" style="275" customWidth="1"/>
    <col min="10496" max="10496" width="10.28515625" style="275" customWidth="1"/>
    <col min="10497" max="10499" width="9.140625" style="275" customWidth="1"/>
    <col min="10500" max="10500" width="10.28515625" style="275" customWidth="1"/>
    <col min="10501" max="10501" width="8.5703125" style="275" customWidth="1"/>
    <col min="10502" max="10502" width="11.140625" style="275" customWidth="1"/>
    <col min="10503" max="10503" width="9" style="275" customWidth="1"/>
    <col min="10504" max="10750" width="9.140625" style="275"/>
    <col min="10751" max="10751" width="20.85546875" style="275" customWidth="1"/>
    <col min="10752" max="10752" width="10.28515625" style="275" customWidth="1"/>
    <col min="10753" max="10755" width="9.140625" style="275" customWidth="1"/>
    <col min="10756" max="10756" width="10.28515625" style="275" customWidth="1"/>
    <col min="10757" max="10757" width="8.5703125" style="275" customWidth="1"/>
    <col min="10758" max="10758" width="11.140625" style="275" customWidth="1"/>
    <col min="10759" max="10759" width="9" style="275" customWidth="1"/>
    <col min="10760" max="11006" width="9.140625" style="275"/>
    <col min="11007" max="11007" width="20.85546875" style="275" customWidth="1"/>
    <col min="11008" max="11008" width="10.28515625" style="275" customWidth="1"/>
    <col min="11009" max="11011" width="9.140625" style="275" customWidth="1"/>
    <col min="11012" max="11012" width="10.28515625" style="275" customWidth="1"/>
    <col min="11013" max="11013" width="8.5703125" style="275" customWidth="1"/>
    <col min="11014" max="11014" width="11.140625" style="275" customWidth="1"/>
    <col min="11015" max="11015" width="9" style="275" customWidth="1"/>
    <col min="11016" max="11262" width="9.140625" style="275"/>
    <col min="11263" max="11263" width="20.85546875" style="275" customWidth="1"/>
    <col min="11264" max="11264" width="10.28515625" style="275" customWidth="1"/>
    <col min="11265" max="11267" width="9.140625" style="275" customWidth="1"/>
    <col min="11268" max="11268" width="10.28515625" style="275" customWidth="1"/>
    <col min="11269" max="11269" width="8.5703125" style="275" customWidth="1"/>
    <col min="11270" max="11270" width="11.140625" style="275" customWidth="1"/>
    <col min="11271" max="11271" width="9" style="275" customWidth="1"/>
    <col min="11272" max="11518" width="9.140625" style="275"/>
    <col min="11519" max="11519" width="20.85546875" style="275" customWidth="1"/>
    <col min="11520" max="11520" width="10.28515625" style="275" customWidth="1"/>
    <col min="11521" max="11523" width="9.140625" style="275" customWidth="1"/>
    <col min="11524" max="11524" width="10.28515625" style="275" customWidth="1"/>
    <col min="11525" max="11525" width="8.5703125" style="275" customWidth="1"/>
    <col min="11526" max="11526" width="11.140625" style="275" customWidth="1"/>
    <col min="11527" max="11527" width="9" style="275" customWidth="1"/>
    <col min="11528" max="11774" width="9.140625" style="275"/>
    <col min="11775" max="11775" width="20.85546875" style="275" customWidth="1"/>
    <col min="11776" max="11776" width="10.28515625" style="275" customWidth="1"/>
    <col min="11777" max="11779" width="9.140625" style="275" customWidth="1"/>
    <col min="11780" max="11780" width="10.28515625" style="275" customWidth="1"/>
    <col min="11781" max="11781" width="8.5703125" style="275" customWidth="1"/>
    <col min="11782" max="11782" width="11.140625" style="275" customWidth="1"/>
    <col min="11783" max="11783" width="9" style="275" customWidth="1"/>
    <col min="11784" max="12030" width="9.140625" style="275"/>
    <col min="12031" max="12031" width="20.85546875" style="275" customWidth="1"/>
    <col min="12032" max="12032" width="10.28515625" style="275" customWidth="1"/>
    <col min="12033" max="12035" width="9.140625" style="275" customWidth="1"/>
    <col min="12036" max="12036" width="10.28515625" style="275" customWidth="1"/>
    <col min="12037" max="12037" width="8.5703125" style="275" customWidth="1"/>
    <col min="12038" max="12038" width="11.140625" style="275" customWidth="1"/>
    <col min="12039" max="12039" width="9" style="275" customWidth="1"/>
    <col min="12040" max="12286" width="9.140625" style="275"/>
    <col min="12287" max="12287" width="20.85546875" style="275" customWidth="1"/>
    <col min="12288" max="12288" width="10.28515625" style="275" customWidth="1"/>
    <col min="12289" max="12291" width="9.140625" style="275" customWidth="1"/>
    <col min="12292" max="12292" width="10.28515625" style="275" customWidth="1"/>
    <col min="12293" max="12293" width="8.5703125" style="275" customWidth="1"/>
    <col min="12294" max="12294" width="11.140625" style="275" customWidth="1"/>
    <col min="12295" max="12295" width="9" style="275" customWidth="1"/>
    <col min="12296" max="12542" width="9.140625" style="275"/>
    <col min="12543" max="12543" width="20.85546875" style="275" customWidth="1"/>
    <col min="12544" max="12544" width="10.28515625" style="275" customWidth="1"/>
    <col min="12545" max="12547" width="9.140625" style="275" customWidth="1"/>
    <col min="12548" max="12548" width="10.28515625" style="275" customWidth="1"/>
    <col min="12549" max="12549" width="8.5703125" style="275" customWidth="1"/>
    <col min="12550" max="12550" width="11.140625" style="275" customWidth="1"/>
    <col min="12551" max="12551" width="9" style="275" customWidth="1"/>
    <col min="12552" max="12798" width="9.140625" style="275"/>
    <col min="12799" max="12799" width="20.85546875" style="275" customWidth="1"/>
    <col min="12800" max="12800" width="10.28515625" style="275" customWidth="1"/>
    <col min="12801" max="12803" width="9.140625" style="275" customWidth="1"/>
    <col min="12804" max="12804" width="10.28515625" style="275" customWidth="1"/>
    <col min="12805" max="12805" width="8.5703125" style="275" customWidth="1"/>
    <col min="12806" max="12806" width="11.140625" style="275" customWidth="1"/>
    <col min="12807" max="12807" width="9" style="275" customWidth="1"/>
    <col min="12808" max="13054" width="9.140625" style="275"/>
    <col min="13055" max="13055" width="20.85546875" style="275" customWidth="1"/>
    <col min="13056" max="13056" width="10.28515625" style="275" customWidth="1"/>
    <col min="13057" max="13059" width="9.140625" style="275" customWidth="1"/>
    <col min="13060" max="13060" width="10.28515625" style="275" customWidth="1"/>
    <col min="13061" max="13061" width="8.5703125" style="275" customWidth="1"/>
    <col min="13062" max="13062" width="11.140625" style="275" customWidth="1"/>
    <col min="13063" max="13063" width="9" style="275" customWidth="1"/>
    <col min="13064" max="13310" width="9.140625" style="275"/>
    <col min="13311" max="13311" width="20.85546875" style="275" customWidth="1"/>
    <col min="13312" max="13312" width="10.28515625" style="275" customWidth="1"/>
    <col min="13313" max="13315" width="9.140625" style="275" customWidth="1"/>
    <col min="13316" max="13316" width="10.28515625" style="275" customWidth="1"/>
    <col min="13317" max="13317" width="8.5703125" style="275" customWidth="1"/>
    <col min="13318" max="13318" width="11.140625" style="275" customWidth="1"/>
    <col min="13319" max="13319" width="9" style="275" customWidth="1"/>
    <col min="13320" max="13566" width="9.140625" style="275"/>
    <col min="13567" max="13567" width="20.85546875" style="275" customWidth="1"/>
    <col min="13568" max="13568" width="10.28515625" style="275" customWidth="1"/>
    <col min="13569" max="13571" width="9.140625" style="275" customWidth="1"/>
    <col min="13572" max="13572" width="10.28515625" style="275" customWidth="1"/>
    <col min="13573" max="13573" width="8.5703125" style="275" customWidth="1"/>
    <col min="13574" max="13574" width="11.140625" style="275" customWidth="1"/>
    <col min="13575" max="13575" width="9" style="275" customWidth="1"/>
    <col min="13576" max="13822" width="9.140625" style="275"/>
    <col min="13823" max="13823" width="20.85546875" style="275" customWidth="1"/>
    <col min="13824" max="13824" width="10.28515625" style="275" customWidth="1"/>
    <col min="13825" max="13827" width="9.140625" style="275" customWidth="1"/>
    <col min="13828" max="13828" width="10.28515625" style="275" customWidth="1"/>
    <col min="13829" max="13829" width="8.5703125" style="275" customWidth="1"/>
    <col min="13830" max="13830" width="11.140625" style="275" customWidth="1"/>
    <col min="13831" max="13831" width="9" style="275" customWidth="1"/>
    <col min="13832" max="14078" width="9.140625" style="275"/>
    <col min="14079" max="14079" width="20.85546875" style="275" customWidth="1"/>
    <col min="14080" max="14080" width="10.28515625" style="275" customWidth="1"/>
    <col min="14081" max="14083" width="9.140625" style="275" customWidth="1"/>
    <col min="14084" max="14084" width="10.28515625" style="275" customWidth="1"/>
    <col min="14085" max="14085" width="8.5703125" style="275" customWidth="1"/>
    <col min="14086" max="14086" width="11.140625" style="275" customWidth="1"/>
    <col min="14087" max="14087" width="9" style="275" customWidth="1"/>
    <col min="14088" max="14334" width="9.140625" style="275"/>
    <col min="14335" max="14335" width="20.85546875" style="275" customWidth="1"/>
    <col min="14336" max="14336" width="10.28515625" style="275" customWidth="1"/>
    <col min="14337" max="14339" width="9.140625" style="275" customWidth="1"/>
    <col min="14340" max="14340" width="10.28515625" style="275" customWidth="1"/>
    <col min="14341" max="14341" width="8.5703125" style="275" customWidth="1"/>
    <col min="14342" max="14342" width="11.140625" style="275" customWidth="1"/>
    <col min="14343" max="14343" width="9" style="275" customWidth="1"/>
    <col min="14344" max="14590" width="9.140625" style="275"/>
    <col min="14591" max="14591" width="20.85546875" style="275" customWidth="1"/>
    <col min="14592" max="14592" width="10.28515625" style="275" customWidth="1"/>
    <col min="14593" max="14595" width="9.140625" style="275" customWidth="1"/>
    <col min="14596" max="14596" width="10.28515625" style="275" customWidth="1"/>
    <col min="14597" max="14597" width="8.5703125" style="275" customWidth="1"/>
    <col min="14598" max="14598" width="11.140625" style="275" customWidth="1"/>
    <col min="14599" max="14599" width="9" style="275" customWidth="1"/>
    <col min="14600" max="14846" width="9.140625" style="275"/>
    <col min="14847" max="14847" width="20.85546875" style="275" customWidth="1"/>
    <col min="14848" max="14848" width="10.28515625" style="275" customWidth="1"/>
    <col min="14849" max="14851" width="9.140625" style="275" customWidth="1"/>
    <col min="14852" max="14852" width="10.28515625" style="275" customWidth="1"/>
    <col min="14853" max="14853" width="8.5703125" style="275" customWidth="1"/>
    <col min="14854" max="14854" width="11.140625" style="275" customWidth="1"/>
    <col min="14855" max="14855" width="9" style="275" customWidth="1"/>
    <col min="14856" max="15102" width="9.140625" style="275"/>
    <col min="15103" max="15103" width="20.85546875" style="275" customWidth="1"/>
    <col min="15104" max="15104" width="10.28515625" style="275" customWidth="1"/>
    <col min="15105" max="15107" width="9.140625" style="275" customWidth="1"/>
    <col min="15108" max="15108" width="10.28515625" style="275" customWidth="1"/>
    <col min="15109" max="15109" width="8.5703125" style="275" customWidth="1"/>
    <col min="15110" max="15110" width="11.140625" style="275" customWidth="1"/>
    <col min="15111" max="15111" width="9" style="275" customWidth="1"/>
    <col min="15112" max="15358" width="9.140625" style="275"/>
    <col min="15359" max="15359" width="20.85546875" style="275" customWidth="1"/>
    <col min="15360" max="15360" width="10.28515625" style="275" customWidth="1"/>
    <col min="15361" max="15363" width="9.140625" style="275" customWidth="1"/>
    <col min="15364" max="15364" width="10.28515625" style="275" customWidth="1"/>
    <col min="15365" max="15365" width="8.5703125" style="275" customWidth="1"/>
    <col min="15366" max="15366" width="11.140625" style="275" customWidth="1"/>
    <col min="15367" max="15367" width="9" style="275" customWidth="1"/>
    <col min="15368" max="15614" width="9.140625" style="275"/>
    <col min="15615" max="15615" width="20.85546875" style="275" customWidth="1"/>
    <col min="15616" max="15616" width="10.28515625" style="275" customWidth="1"/>
    <col min="15617" max="15619" width="9.140625" style="275" customWidth="1"/>
    <col min="15620" max="15620" width="10.28515625" style="275" customWidth="1"/>
    <col min="15621" max="15621" width="8.5703125" style="275" customWidth="1"/>
    <col min="15622" max="15622" width="11.140625" style="275" customWidth="1"/>
    <col min="15623" max="15623" width="9" style="275" customWidth="1"/>
    <col min="15624" max="15870" width="9.140625" style="275"/>
    <col min="15871" max="15871" width="20.85546875" style="275" customWidth="1"/>
    <col min="15872" max="15872" width="10.28515625" style="275" customWidth="1"/>
    <col min="15873" max="15875" width="9.140625" style="275" customWidth="1"/>
    <col min="15876" max="15876" width="10.28515625" style="275" customWidth="1"/>
    <col min="15877" max="15877" width="8.5703125" style="275" customWidth="1"/>
    <col min="15878" max="15878" width="11.140625" style="275" customWidth="1"/>
    <col min="15879" max="15879" width="9" style="275" customWidth="1"/>
    <col min="15880" max="16126" width="9.140625" style="275"/>
    <col min="16127" max="16127" width="20.85546875" style="275" customWidth="1"/>
    <col min="16128" max="16128" width="10.28515625" style="275" customWidth="1"/>
    <col min="16129" max="16131" width="9.140625" style="275" customWidth="1"/>
    <col min="16132" max="16132" width="10.28515625" style="275" customWidth="1"/>
    <col min="16133" max="16133" width="8.5703125" style="275" customWidth="1"/>
    <col min="16134" max="16134" width="11.140625" style="275" customWidth="1"/>
    <col min="16135" max="16135" width="9" style="275" customWidth="1"/>
    <col min="16136" max="16384" width="9.140625" style="275"/>
  </cols>
  <sheetData>
    <row r="1" spans="1:7">
      <c r="A1" s="2" t="s">
        <v>540</v>
      </c>
      <c r="G1" s="276"/>
    </row>
    <row r="2" spans="1:7">
      <c r="G2" s="276"/>
    </row>
    <row r="3" spans="1:7" ht="12.75" customHeight="1">
      <c r="A3" s="330" t="s">
        <v>684</v>
      </c>
      <c r="B3" s="330"/>
      <c r="C3" s="330"/>
      <c r="D3" s="330"/>
      <c r="E3" s="330"/>
      <c r="F3" s="277"/>
      <c r="G3" s="276"/>
    </row>
    <row r="4" spans="1:7">
      <c r="A4" s="279"/>
    </row>
    <row r="5" spans="1:7" ht="44.25" customHeight="1">
      <c r="A5" s="457" t="s">
        <v>0</v>
      </c>
      <c r="B5" s="356" t="s">
        <v>150</v>
      </c>
      <c r="C5" s="356" t="s">
        <v>151</v>
      </c>
      <c r="D5" s="356" t="s">
        <v>150</v>
      </c>
      <c r="E5" s="355" t="s">
        <v>151</v>
      </c>
    </row>
    <row r="6" spans="1:7">
      <c r="A6" s="457"/>
      <c r="B6" s="356"/>
      <c r="C6" s="356"/>
      <c r="D6" s="461" t="s">
        <v>682</v>
      </c>
      <c r="E6" s="458"/>
    </row>
    <row r="7" spans="1:7" ht="25.5" customHeight="1">
      <c r="A7" s="48" t="s">
        <v>560</v>
      </c>
      <c r="B7" s="79"/>
      <c r="C7" s="79"/>
      <c r="D7" s="79"/>
      <c r="E7" s="81"/>
    </row>
    <row r="8" spans="1:7">
      <c r="A8" s="92" t="s">
        <v>561</v>
      </c>
      <c r="B8" s="56">
        <v>4159469</v>
      </c>
      <c r="C8" s="56">
        <v>4103088</v>
      </c>
      <c r="D8" s="90">
        <v>91.320422577729417</v>
      </c>
      <c r="E8" s="106">
        <v>90.510219185328438</v>
      </c>
    </row>
    <row r="9" spans="1:7" ht="14.25">
      <c r="A9" s="92" t="s">
        <v>613</v>
      </c>
      <c r="B9" s="56">
        <v>341631</v>
      </c>
      <c r="C9" s="56">
        <v>320251</v>
      </c>
      <c r="D9" s="90">
        <v>124.62462791104885</v>
      </c>
      <c r="E9" s="106">
        <v>120.14263258790736</v>
      </c>
    </row>
    <row r="10" spans="1:7" ht="14.25">
      <c r="A10" s="92" t="s">
        <v>694</v>
      </c>
      <c r="B10" s="56">
        <v>341395</v>
      </c>
      <c r="C10" s="56">
        <v>339716</v>
      </c>
      <c r="D10" s="90">
        <v>41.716970526418692</v>
      </c>
      <c r="E10" s="106">
        <v>42.260329781741959</v>
      </c>
    </row>
    <row r="11" spans="1:7">
      <c r="A11" s="48" t="s">
        <v>695</v>
      </c>
      <c r="B11" s="103"/>
      <c r="C11" s="103"/>
      <c r="D11" s="103"/>
      <c r="E11" s="255"/>
    </row>
    <row r="12" spans="1:7">
      <c r="A12" s="92" t="s">
        <v>696</v>
      </c>
      <c r="B12" s="427">
        <v>213118.36</v>
      </c>
      <c r="C12" s="427">
        <v>210232.46</v>
      </c>
      <c r="D12" s="428">
        <v>102.97413547349041</v>
      </c>
      <c r="E12" s="429">
        <v>102.58845057776389</v>
      </c>
    </row>
    <row r="13" spans="1:7">
      <c r="A13" s="92" t="s">
        <v>697</v>
      </c>
      <c r="B13" s="427">
        <v>10513.12</v>
      </c>
      <c r="C13" s="427">
        <v>10210.040000000001</v>
      </c>
      <c r="D13" s="428">
        <v>90.194921070693212</v>
      </c>
      <c r="E13" s="429">
        <v>91.471420892313219</v>
      </c>
    </row>
    <row r="14" spans="1:7">
      <c r="A14" s="92" t="s">
        <v>698</v>
      </c>
      <c r="B14" s="427">
        <v>11425.07</v>
      </c>
      <c r="C14" s="427">
        <v>11174.23</v>
      </c>
      <c r="D14" s="428">
        <v>32.461274008410044</v>
      </c>
      <c r="E14" s="429">
        <v>32.791120110338348</v>
      </c>
    </row>
  </sheetData>
  <mergeCells count="2">
    <mergeCell ref="A5:A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2.75"/>
  <cols>
    <col min="1" max="1" width="22" style="275" customWidth="1"/>
    <col min="2" max="2" width="13.140625" style="275" customWidth="1"/>
    <col min="3" max="3" width="12.140625" style="275" customWidth="1"/>
    <col min="4" max="9" width="9" style="275" customWidth="1"/>
    <col min="10" max="256" width="9.140625" style="275"/>
    <col min="257" max="257" width="20.85546875" style="275" customWidth="1"/>
    <col min="258" max="258" width="10.28515625" style="275" customWidth="1"/>
    <col min="259" max="261" width="9.140625" style="275" customWidth="1"/>
    <col min="262" max="262" width="10.28515625" style="275" customWidth="1"/>
    <col min="263" max="263" width="8.5703125" style="275" customWidth="1"/>
    <col min="264" max="264" width="11.140625" style="275" customWidth="1"/>
    <col min="265" max="265" width="9" style="275" customWidth="1"/>
    <col min="266" max="512" width="9.140625" style="275"/>
    <col min="513" max="513" width="20.85546875" style="275" customWidth="1"/>
    <col min="514" max="514" width="10.28515625" style="275" customWidth="1"/>
    <col min="515" max="517" width="9.140625" style="275" customWidth="1"/>
    <col min="518" max="518" width="10.28515625" style="275" customWidth="1"/>
    <col min="519" max="519" width="8.5703125" style="275" customWidth="1"/>
    <col min="520" max="520" width="11.140625" style="275" customWidth="1"/>
    <col min="521" max="521" width="9" style="275" customWidth="1"/>
    <col min="522" max="768" width="9.140625" style="275"/>
    <col min="769" max="769" width="20.85546875" style="275" customWidth="1"/>
    <col min="770" max="770" width="10.28515625" style="275" customWidth="1"/>
    <col min="771" max="773" width="9.140625" style="275" customWidth="1"/>
    <col min="774" max="774" width="10.28515625" style="275" customWidth="1"/>
    <col min="775" max="775" width="8.5703125" style="275" customWidth="1"/>
    <col min="776" max="776" width="11.140625" style="275" customWidth="1"/>
    <col min="777" max="777" width="9" style="275" customWidth="1"/>
    <col min="778" max="1024" width="9.140625" style="275"/>
    <col min="1025" max="1025" width="20.85546875" style="275" customWidth="1"/>
    <col min="1026" max="1026" width="10.28515625" style="275" customWidth="1"/>
    <col min="1027" max="1029" width="9.140625" style="275" customWidth="1"/>
    <col min="1030" max="1030" width="10.28515625" style="275" customWidth="1"/>
    <col min="1031" max="1031" width="8.5703125" style="275" customWidth="1"/>
    <col min="1032" max="1032" width="11.140625" style="275" customWidth="1"/>
    <col min="1033" max="1033" width="9" style="275" customWidth="1"/>
    <col min="1034" max="1280" width="9.140625" style="275"/>
    <col min="1281" max="1281" width="20.85546875" style="275" customWidth="1"/>
    <col min="1282" max="1282" width="10.28515625" style="275" customWidth="1"/>
    <col min="1283" max="1285" width="9.140625" style="275" customWidth="1"/>
    <col min="1286" max="1286" width="10.28515625" style="275" customWidth="1"/>
    <col min="1287" max="1287" width="8.5703125" style="275" customWidth="1"/>
    <col min="1288" max="1288" width="11.140625" style="275" customWidth="1"/>
    <col min="1289" max="1289" width="9" style="275" customWidth="1"/>
    <col min="1290" max="1536" width="9.140625" style="275"/>
    <col min="1537" max="1537" width="20.85546875" style="275" customWidth="1"/>
    <col min="1538" max="1538" width="10.28515625" style="275" customWidth="1"/>
    <col min="1539" max="1541" width="9.140625" style="275" customWidth="1"/>
    <col min="1542" max="1542" width="10.28515625" style="275" customWidth="1"/>
    <col min="1543" max="1543" width="8.5703125" style="275" customWidth="1"/>
    <col min="1544" max="1544" width="11.140625" style="275" customWidth="1"/>
    <col min="1545" max="1545" width="9" style="275" customWidth="1"/>
    <col min="1546" max="1792" width="9.140625" style="275"/>
    <col min="1793" max="1793" width="20.85546875" style="275" customWidth="1"/>
    <col min="1794" max="1794" width="10.28515625" style="275" customWidth="1"/>
    <col min="1795" max="1797" width="9.140625" style="275" customWidth="1"/>
    <col min="1798" max="1798" width="10.28515625" style="275" customWidth="1"/>
    <col min="1799" max="1799" width="8.5703125" style="275" customWidth="1"/>
    <col min="1800" max="1800" width="11.140625" style="275" customWidth="1"/>
    <col min="1801" max="1801" width="9" style="275" customWidth="1"/>
    <col min="1802" max="2048" width="9.140625" style="275"/>
    <col min="2049" max="2049" width="20.85546875" style="275" customWidth="1"/>
    <col min="2050" max="2050" width="10.28515625" style="275" customWidth="1"/>
    <col min="2051" max="2053" width="9.140625" style="275" customWidth="1"/>
    <col min="2054" max="2054" width="10.28515625" style="275" customWidth="1"/>
    <col min="2055" max="2055" width="8.5703125" style="275" customWidth="1"/>
    <col min="2056" max="2056" width="11.140625" style="275" customWidth="1"/>
    <col min="2057" max="2057" width="9" style="275" customWidth="1"/>
    <col min="2058" max="2304" width="9.140625" style="275"/>
    <col min="2305" max="2305" width="20.85546875" style="275" customWidth="1"/>
    <col min="2306" max="2306" width="10.28515625" style="275" customWidth="1"/>
    <col min="2307" max="2309" width="9.140625" style="275" customWidth="1"/>
    <col min="2310" max="2310" width="10.28515625" style="275" customWidth="1"/>
    <col min="2311" max="2311" width="8.5703125" style="275" customWidth="1"/>
    <col min="2312" max="2312" width="11.140625" style="275" customWidth="1"/>
    <col min="2313" max="2313" width="9" style="275" customWidth="1"/>
    <col min="2314" max="2560" width="9.140625" style="275"/>
    <col min="2561" max="2561" width="20.85546875" style="275" customWidth="1"/>
    <col min="2562" max="2562" width="10.28515625" style="275" customWidth="1"/>
    <col min="2563" max="2565" width="9.140625" style="275" customWidth="1"/>
    <col min="2566" max="2566" width="10.28515625" style="275" customWidth="1"/>
    <col min="2567" max="2567" width="8.5703125" style="275" customWidth="1"/>
    <col min="2568" max="2568" width="11.140625" style="275" customWidth="1"/>
    <col min="2569" max="2569" width="9" style="275" customWidth="1"/>
    <col min="2570" max="2816" width="9.140625" style="275"/>
    <col min="2817" max="2817" width="20.85546875" style="275" customWidth="1"/>
    <col min="2818" max="2818" width="10.28515625" style="275" customWidth="1"/>
    <col min="2819" max="2821" width="9.140625" style="275" customWidth="1"/>
    <col min="2822" max="2822" width="10.28515625" style="275" customWidth="1"/>
    <col min="2823" max="2823" width="8.5703125" style="275" customWidth="1"/>
    <col min="2824" max="2824" width="11.140625" style="275" customWidth="1"/>
    <col min="2825" max="2825" width="9" style="275" customWidth="1"/>
    <col min="2826" max="3072" width="9.140625" style="275"/>
    <col min="3073" max="3073" width="20.85546875" style="275" customWidth="1"/>
    <col min="3074" max="3074" width="10.28515625" style="275" customWidth="1"/>
    <col min="3075" max="3077" width="9.140625" style="275" customWidth="1"/>
    <col min="3078" max="3078" width="10.28515625" style="275" customWidth="1"/>
    <col min="3079" max="3079" width="8.5703125" style="275" customWidth="1"/>
    <col min="3080" max="3080" width="11.140625" style="275" customWidth="1"/>
    <col min="3081" max="3081" width="9" style="275" customWidth="1"/>
    <col min="3082" max="3328" width="9.140625" style="275"/>
    <col min="3329" max="3329" width="20.85546875" style="275" customWidth="1"/>
    <col min="3330" max="3330" width="10.28515625" style="275" customWidth="1"/>
    <col min="3331" max="3333" width="9.140625" style="275" customWidth="1"/>
    <col min="3334" max="3334" width="10.28515625" style="275" customWidth="1"/>
    <col min="3335" max="3335" width="8.5703125" style="275" customWidth="1"/>
    <col min="3336" max="3336" width="11.140625" style="275" customWidth="1"/>
    <col min="3337" max="3337" width="9" style="275" customWidth="1"/>
    <col min="3338" max="3584" width="9.140625" style="275"/>
    <col min="3585" max="3585" width="20.85546875" style="275" customWidth="1"/>
    <col min="3586" max="3586" width="10.28515625" style="275" customWidth="1"/>
    <col min="3587" max="3589" width="9.140625" style="275" customWidth="1"/>
    <col min="3590" max="3590" width="10.28515625" style="275" customWidth="1"/>
    <col min="3591" max="3591" width="8.5703125" style="275" customWidth="1"/>
    <col min="3592" max="3592" width="11.140625" style="275" customWidth="1"/>
    <col min="3593" max="3593" width="9" style="275" customWidth="1"/>
    <col min="3594" max="3840" width="9.140625" style="275"/>
    <col min="3841" max="3841" width="20.85546875" style="275" customWidth="1"/>
    <col min="3842" max="3842" width="10.28515625" style="275" customWidth="1"/>
    <col min="3843" max="3845" width="9.140625" style="275" customWidth="1"/>
    <col min="3846" max="3846" width="10.28515625" style="275" customWidth="1"/>
    <col min="3847" max="3847" width="8.5703125" style="275" customWidth="1"/>
    <col min="3848" max="3848" width="11.140625" style="275" customWidth="1"/>
    <col min="3849" max="3849" width="9" style="275" customWidth="1"/>
    <col min="3850" max="4096" width="9.140625" style="275"/>
    <col min="4097" max="4097" width="20.85546875" style="275" customWidth="1"/>
    <col min="4098" max="4098" width="10.28515625" style="275" customWidth="1"/>
    <col min="4099" max="4101" width="9.140625" style="275" customWidth="1"/>
    <col min="4102" max="4102" width="10.28515625" style="275" customWidth="1"/>
    <col min="4103" max="4103" width="8.5703125" style="275" customWidth="1"/>
    <col min="4104" max="4104" width="11.140625" style="275" customWidth="1"/>
    <col min="4105" max="4105" width="9" style="275" customWidth="1"/>
    <col min="4106" max="4352" width="9.140625" style="275"/>
    <col min="4353" max="4353" width="20.85546875" style="275" customWidth="1"/>
    <col min="4354" max="4354" width="10.28515625" style="275" customWidth="1"/>
    <col min="4355" max="4357" width="9.140625" style="275" customWidth="1"/>
    <col min="4358" max="4358" width="10.28515625" style="275" customWidth="1"/>
    <col min="4359" max="4359" width="8.5703125" style="275" customWidth="1"/>
    <col min="4360" max="4360" width="11.140625" style="275" customWidth="1"/>
    <col min="4361" max="4361" width="9" style="275" customWidth="1"/>
    <col min="4362" max="4608" width="9.140625" style="275"/>
    <col min="4609" max="4609" width="20.85546875" style="275" customWidth="1"/>
    <col min="4610" max="4610" width="10.28515625" style="275" customWidth="1"/>
    <col min="4611" max="4613" width="9.140625" style="275" customWidth="1"/>
    <col min="4614" max="4614" width="10.28515625" style="275" customWidth="1"/>
    <col min="4615" max="4615" width="8.5703125" style="275" customWidth="1"/>
    <col min="4616" max="4616" width="11.140625" style="275" customWidth="1"/>
    <col min="4617" max="4617" width="9" style="275" customWidth="1"/>
    <col min="4618" max="4864" width="9.140625" style="275"/>
    <col min="4865" max="4865" width="20.85546875" style="275" customWidth="1"/>
    <col min="4866" max="4866" width="10.28515625" style="275" customWidth="1"/>
    <col min="4867" max="4869" width="9.140625" style="275" customWidth="1"/>
    <col min="4870" max="4870" width="10.28515625" style="275" customWidth="1"/>
    <col min="4871" max="4871" width="8.5703125" style="275" customWidth="1"/>
    <col min="4872" max="4872" width="11.140625" style="275" customWidth="1"/>
    <col min="4873" max="4873" width="9" style="275" customWidth="1"/>
    <col min="4874" max="5120" width="9.140625" style="275"/>
    <col min="5121" max="5121" width="20.85546875" style="275" customWidth="1"/>
    <col min="5122" max="5122" width="10.28515625" style="275" customWidth="1"/>
    <col min="5123" max="5125" width="9.140625" style="275" customWidth="1"/>
    <col min="5126" max="5126" width="10.28515625" style="275" customWidth="1"/>
    <col min="5127" max="5127" width="8.5703125" style="275" customWidth="1"/>
    <col min="5128" max="5128" width="11.140625" style="275" customWidth="1"/>
    <col min="5129" max="5129" width="9" style="275" customWidth="1"/>
    <col min="5130" max="5376" width="9.140625" style="275"/>
    <col min="5377" max="5377" width="20.85546875" style="275" customWidth="1"/>
    <col min="5378" max="5378" width="10.28515625" style="275" customWidth="1"/>
    <col min="5379" max="5381" width="9.140625" style="275" customWidth="1"/>
    <col min="5382" max="5382" width="10.28515625" style="275" customWidth="1"/>
    <col min="5383" max="5383" width="8.5703125" style="275" customWidth="1"/>
    <col min="5384" max="5384" width="11.140625" style="275" customWidth="1"/>
    <col min="5385" max="5385" width="9" style="275" customWidth="1"/>
    <col min="5386" max="5632" width="9.140625" style="275"/>
    <col min="5633" max="5633" width="20.85546875" style="275" customWidth="1"/>
    <col min="5634" max="5634" width="10.28515625" style="275" customWidth="1"/>
    <col min="5635" max="5637" width="9.140625" style="275" customWidth="1"/>
    <col min="5638" max="5638" width="10.28515625" style="275" customWidth="1"/>
    <col min="5639" max="5639" width="8.5703125" style="275" customWidth="1"/>
    <col min="5640" max="5640" width="11.140625" style="275" customWidth="1"/>
    <col min="5641" max="5641" width="9" style="275" customWidth="1"/>
    <col min="5642" max="5888" width="9.140625" style="275"/>
    <col min="5889" max="5889" width="20.85546875" style="275" customWidth="1"/>
    <col min="5890" max="5890" width="10.28515625" style="275" customWidth="1"/>
    <col min="5891" max="5893" width="9.140625" style="275" customWidth="1"/>
    <col min="5894" max="5894" width="10.28515625" style="275" customWidth="1"/>
    <col min="5895" max="5895" width="8.5703125" style="275" customWidth="1"/>
    <col min="5896" max="5896" width="11.140625" style="275" customWidth="1"/>
    <col min="5897" max="5897" width="9" style="275" customWidth="1"/>
    <col min="5898" max="6144" width="9.140625" style="275"/>
    <col min="6145" max="6145" width="20.85546875" style="275" customWidth="1"/>
    <col min="6146" max="6146" width="10.28515625" style="275" customWidth="1"/>
    <col min="6147" max="6149" width="9.140625" style="275" customWidth="1"/>
    <col min="6150" max="6150" width="10.28515625" style="275" customWidth="1"/>
    <col min="6151" max="6151" width="8.5703125" style="275" customWidth="1"/>
    <col min="6152" max="6152" width="11.140625" style="275" customWidth="1"/>
    <col min="6153" max="6153" width="9" style="275" customWidth="1"/>
    <col min="6154" max="6400" width="9.140625" style="275"/>
    <col min="6401" max="6401" width="20.85546875" style="275" customWidth="1"/>
    <col min="6402" max="6402" width="10.28515625" style="275" customWidth="1"/>
    <col min="6403" max="6405" width="9.140625" style="275" customWidth="1"/>
    <col min="6406" max="6406" width="10.28515625" style="275" customWidth="1"/>
    <col min="6407" max="6407" width="8.5703125" style="275" customWidth="1"/>
    <col min="6408" max="6408" width="11.140625" style="275" customWidth="1"/>
    <col min="6409" max="6409" width="9" style="275" customWidth="1"/>
    <col min="6410" max="6656" width="9.140625" style="275"/>
    <col min="6657" max="6657" width="20.85546875" style="275" customWidth="1"/>
    <col min="6658" max="6658" width="10.28515625" style="275" customWidth="1"/>
    <col min="6659" max="6661" width="9.140625" style="275" customWidth="1"/>
    <col min="6662" max="6662" width="10.28515625" style="275" customWidth="1"/>
    <col min="6663" max="6663" width="8.5703125" style="275" customWidth="1"/>
    <col min="6664" max="6664" width="11.140625" style="275" customWidth="1"/>
    <col min="6665" max="6665" width="9" style="275" customWidth="1"/>
    <col min="6666" max="6912" width="9.140625" style="275"/>
    <col min="6913" max="6913" width="20.85546875" style="275" customWidth="1"/>
    <col min="6914" max="6914" width="10.28515625" style="275" customWidth="1"/>
    <col min="6915" max="6917" width="9.140625" style="275" customWidth="1"/>
    <col min="6918" max="6918" width="10.28515625" style="275" customWidth="1"/>
    <col min="6919" max="6919" width="8.5703125" style="275" customWidth="1"/>
    <col min="6920" max="6920" width="11.140625" style="275" customWidth="1"/>
    <col min="6921" max="6921" width="9" style="275" customWidth="1"/>
    <col min="6922" max="7168" width="9.140625" style="275"/>
    <col min="7169" max="7169" width="20.85546875" style="275" customWidth="1"/>
    <col min="7170" max="7170" width="10.28515625" style="275" customWidth="1"/>
    <col min="7171" max="7173" width="9.140625" style="275" customWidth="1"/>
    <col min="7174" max="7174" width="10.28515625" style="275" customWidth="1"/>
    <col min="7175" max="7175" width="8.5703125" style="275" customWidth="1"/>
    <col min="7176" max="7176" width="11.140625" style="275" customWidth="1"/>
    <col min="7177" max="7177" width="9" style="275" customWidth="1"/>
    <col min="7178" max="7424" width="9.140625" style="275"/>
    <col min="7425" max="7425" width="20.85546875" style="275" customWidth="1"/>
    <col min="7426" max="7426" width="10.28515625" style="275" customWidth="1"/>
    <col min="7427" max="7429" width="9.140625" style="275" customWidth="1"/>
    <col min="7430" max="7430" width="10.28515625" style="275" customWidth="1"/>
    <col min="7431" max="7431" width="8.5703125" style="275" customWidth="1"/>
    <col min="7432" max="7432" width="11.140625" style="275" customWidth="1"/>
    <col min="7433" max="7433" width="9" style="275" customWidth="1"/>
    <col min="7434" max="7680" width="9.140625" style="275"/>
    <col min="7681" max="7681" width="20.85546875" style="275" customWidth="1"/>
    <col min="7682" max="7682" width="10.28515625" style="275" customWidth="1"/>
    <col min="7683" max="7685" width="9.140625" style="275" customWidth="1"/>
    <col min="7686" max="7686" width="10.28515625" style="275" customWidth="1"/>
    <col min="7687" max="7687" width="8.5703125" style="275" customWidth="1"/>
    <col min="7688" max="7688" width="11.140625" style="275" customWidth="1"/>
    <col min="7689" max="7689" width="9" style="275" customWidth="1"/>
    <col min="7690" max="7936" width="9.140625" style="275"/>
    <col min="7937" max="7937" width="20.85546875" style="275" customWidth="1"/>
    <col min="7938" max="7938" width="10.28515625" style="275" customWidth="1"/>
    <col min="7939" max="7941" width="9.140625" style="275" customWidth="1"/>
    <col min="7942" max="7942" width="10.28515625" style="275" customWidth="1"/>
    <col min="7943" max="7943" width="8.5703125" style="275" customWidth="1"/>
    <col min="7944" max="7944" width="11.140625" style="275" customWidth="1"/>
    <col min="7945" max="7945" width="9" style="275" customWidth="1"/>
    <col min="7946" max="8192" width="9.140625" style="275"/>
    <col min="8193" max="8193" width="20.85546875" style="275" customWidth="1"/>
    <col min="8194" max="8194" width="10.28515625" style="275" customWidth="1"/>
    <col min="8195" max="8197" width="9.140625" style="275" customWidth="1"/>
    <col min="8198" max="8198" width="10.28515625" style="275" customWidth="1"/>
    <col min="8199" max="8199" width="8.5703125" style="275" customWidth="1"/>
    <col min="8200" max="8200" width="11.140625" style="275" customWidth="1"/>
    <col min="8201" max="8201" width="9" style="275" customWidth="1"/>
    <col min="8202" max="8448" width="9.140625" style="275"/>
    <col min="8449" max="8449" width="20.85546875" style="275" customWidth="1"/>
    <col min="8450" max="8450" width="10.28515625" style="275" customWidth="1"/>
    <col min="8451" max="8453" width="9.140625" style="275" customWidth="1"/>
    <col min="8454" max="8454" width="10.28515625" style="275" customWidth="1"/>
    <col min="8455" max="8455" width="8.5703125" style="275" customWidth="1"/>
    <col min="8456" max="8456" width="11.140625" style="275" customWidth="1"/>
    <col min="8457" max="8457" width="9" style="275" customWidth="1"/>
    <col min="8458" max="8704" width="9.140625" style="275"/>
    <col min="8705" max="8705" width="20.85546875" style="275" customWidth="1"/>
    <col min="8706" max="8706" width="10.28515625" style="275" customWidth="1"/>
    <col min="8707" max="8709" width="9.140625" style="275" customWidth="1"/>
    <col min="8710" max="8710" width="10.28515625" style="275" customWidth="1"/>
    <col min="8711" max="8711" width="8.5703125" style="275" customWidth="1"/>
    <col min="8712" max="8712" width="11.140625" style="275" customWidth="1"/>
    <col min="8713" max="8713" width="9" style="275" customWidth="1"/>
    <col min="8714" max="8960" width="9.140625" style="275"/>
    <col min="8961" max="8961" width="20.85546875" style="275" customWidth="1"/>
    <col min="8962" max="8962" width="10.28515625" style="275" customWidth="1"/>
    <col min="8963" max="8965" width="9.140625" style="275" customWidth="1"/>
    <col min="8966" max="8966" width="10.28515625" style="275" customWidth="1"/>
    <col min="8967" max="8967" width="8.5703125" style="275" customWidth="1"/>
    <col min="8968" max="8968" width="11.140625" style="275" customWidth="1"/>
    <col min="8969" max="8969" width="9" style="275" customWidth="1"/>
    <col min="8970" max="9216" width="9.140625" style="275"/>
    <col min="9217" max="9217" width="20.85546875" style="275" customWidth="1"/>
    <col min="9218" max="9218" width="10.28515625" style="275" customWidth="1"/>
    <col min="9219" max="9221" width="9.140625" style="275" customWidth="1"/>
    <col min="9222" max="9222" width="10.28515625" style="275" customWidth="1"/>
    <col min="9223" max="9223" width="8.5703125" style="275" customWidth="1"/>
    <col min="9224" max="9224" width="11.140625" style="275" customWidth="1"/>
    <col min="9225" max="9225" width="9" style="275" customWidth="1"/>
    <col min="9226" max="9472" width="9.140625" style="275"/>
    <col min="9473" max="9473" width="20.85546875" style="275" customWidth="1"/>
    <col min="9474" max="9474" width="10.28515625" style="275" customWidth="1"/>
    <col min="9475" max="9477" width="9.140625" style="275" customWidth="1"/>
    <col min="9478" max="9478" width="10.28515625" style="275" customWidth="1"/>
    <col min="9479" max="9479" width="8.5703125" style="275" customWidth="1"/>
    <col min="9480" max="9480" width="11.140625" style="275" customWidth="1"/>
    <col min="9481" max="9481" width="9" style="275" customWidth="1"/>
    <col min="9482" max="9728" width="9.140625" style="275"/>
    <col min="9729" max="9729" width="20.85546875" style="275" customWidth="1"/>
    <col min="9730" max="9730" width="10.28515625" style="275" customWidth="1"/>
    <col min="9731" max="9733" width="9.140625" style="275" customWidth="1"/>
    <col min="9734" max="9734" width="10.28515625" style="275" customWidth="1"/>
    <col min="9735" max="9735" width="8.5703125" style="275" customWidth="1"/>
    <col min="9736" max="9736" width="11.140625" style="275" customWidth="1"/>
    <col min="9737" max="9737" width="9" style="275" customWidth="1"/>
    <col min="9738" max="9984" width="9.140625" style="275"/>
    <col min="9985" max="9985" width="20.85546875" style="275" customWidth="1"/>
    <col min="9986" max="9986" width="10.28515625" style="275" customWidth="1"/>
    <col min="9987" max="9989" width="9.140625" style="275" customWidth="1"/>
    <col min="9990" max="9990" width="10.28515625" style="275" customWidth="1"/>
    <col min="9991" max="9991" width="8.5703125" style="275" customWidth="1"/>
    <col min="9992" max="9992" width="11.140625" style="275" customWidth="1"/>
    <col min="9993" max="9993" width="9" style="275" customWidth="1"/>
    <col min="9994" max="10240" width="9.140625" style="275"/>
    <col min="10241" max="10241" width="20.85546875" style="275" customWidth="1"/>
    <col min="10242" max="10242" width="10.28515625" style="275" customWidth="1"/>
    <col min="10243" max="10245" width="9.140625" style="275" customWidth="1"/>
    <col min="10246" max="10246" width="10.28515625" style="275" customWidth="1"/>
    <col min="10247" max="10247" width="8.5703125" style="275" customWidth="1"/>
    <col min="10248" max="10248" width="11.140625" style="275" customWidth="1"/>
    <col min="10249" max="10249" width="9" style="275" customWidth="1"/>
    <col min="10250" max="10496" width="9.140625" style="275"/>
    <col min="10497" max="10497" width="20.85546875" style="275" customWidth="1"/>
    <col min="10498" max="10498" width="10.28515625" style="275" customWidth="1"/>
    <col min="10499" max="10501" width="9.140625" style="275" customWidth="1"/>
    <col min="10502" max="10502" width="10.28515625" style="275" customWidth="1"/>
    <col min="10503" max="10503" width="8.5703125" style="275" customWidth="1"/>
    <col min="10504" max="10504" width="11.140625" style="275" customWidth="1"/>
    <col min="10505" max="10505" width="9" style="275" customWidth="1"/>
    <col min="10506" max="10752" width="9.140625" style="275"/>
    <col min="10753" max="10753" width="20.85546875" style="275" customWidth="1"/>
    <col min="10754" max="10754" width="10.28515625" style="275" customWidth="1"/>
    <col min="10755" max="10757" width="9.140625" style="275" customWidth="1"/>
    <col min="10758" max="10758" width="10.28515625" style="275" customWidth="1"/>
    <col min="10759" max="10759" width="8.5703125" style="275" customWidth="1"/>
    <col min="10760" max="10760" width="11.140625" style="275" customWidth="1"/>
    <col min="10761" max="10761" width="9" style="275" customWidth="1"/>
    <col min="10762" max="11008" width="9.140625" style="275"/>
    <col min="11009" max="11009" width="20.85546875" style="275" customWidth="1"/>
    <col min="11010" max="11010" width="10.28515625" style="275" customWidth="1"/>
    <col min="11011" max="11013" width="9.140625" style="275" customWidth="1"/>
    <col min="11014" max="11014" width="10.28515625" style="275" customWidth="1"/>
    <col min="11015" max="11015" width="8.5703125" style="275" customWidth="1"/>
    <col min="11016" max="11016" width="11.140625" style="275" customWidth="1"/>
    <col min="11017" max="11017" width="9" style="275" customWidth="1"/>
    <col min="11018" max="11264" width="9.140625" style="275"/>
    <col min="11265" max="11265" width="20.85546875" style="275" customWidth="1"/>
    <col min="11266" max="11266" width="10.28515625" style="275" customWidth="1"/>
    <col min="11267" max="11269" width="9.140625" style="275" customWidth="1"/>
    <col min="11270" max="11270" width="10.28515625" style="275" customWidth="1"/>
    <col min="11271" max="11271" width="8.5703125" style="275" customWidth="1"/>
    <col min="11272" max="11272" width="11.140625" style="275" customWidth="1"/>
    <col min="11273" max="11273" width="9" style="275" customWidth="1"/>
    <col min="11274" max="11520" width="9.140625" style="275"/>
    <col min="11521" max="11521" width="20.85546875" style="275" customWidth="1"/>
    <col min="11522" max="11522" width="10.28515625" style="275" customWidth="1"/>
    <col min="11523" max="11525" width="9.140625" style="275" customWidth="1"/>
    <col min="11526" max="11526" width="10.28515625" style="275" customWidth="1"/>
    <col min="11527" max="11527" width="8.5703125" style="275" customWidth="1"/>
    <col min="11528" max="11528" width="11.140625" style="275" customWidth="1"/>
    <col min="11529" max="11529" width="9" style="275" customWidth="1"/>
    <col min="11530" max="11776" width="9.140625" style="275"/>
    <col min="11777" max="11777" width="20.85546875" style="275" customWidth="1"/>
    <col min="11778" max="11778" width="10.28515625" style="275" customWidth="1"/>
    <col min="11779" max="11781" width="9.140625" style="275" customWidth="1"/>
    <col min="11782" max="11782" width="10.28515625" style="275" customWidth="1"/>
    <col min="11783" max="11783" width="8.5703125" style="275" customWidth="1"/>
    <col min="11784" max="11784" width="11.140625" style="275" customWidth="1"/>
    <col min="11785" max="11785" width="9" style="275" customWidth="1"/>
    <col min="11786" max="12032" width="9.140625" style="275"/>
    <col min="12033" max="12033" width="20.85546875" style="275" customWidth="1"/>
    <col min="12034" max="12034" width="10.28515625" style="275" customWidth="1"/>
    <col min="12035" max="12037" width="9.140625" style="275" customWidth="1"/>
    <col min="12038" max="12038" width="10.28515625" style="275" customWidth="1"/>
    <col min="12039" max="12039" width="8.5703125" style="275" customWidth="1"/>
    <col min="12040" max="12040" width="11.140625" style="275" customWidth="1"/>
    <col min="12041" max="12041" width="9" style="275" customWidth="1"/>
    <col min="12042" max="12288" width="9.140625" style="275"/>
    <col min="12289" max="12289" width="20.85546875" style="275" customWidth="1"/>
    <col min="12290" max="12290" width="10.28515625" style="275" customWidth="1"/>
    <col min="12291" max="12293" width="9.140625" style="275" customWidth="1"/>
    <col min="12294" max="12294" width="10.28515625" style="275" customWidth="1"/>
    <col min="12295" max="12295" width="8.5703125" style="275" customWidth="1"/>
    <col min="12296" max="12296" width="11.140625" style="275" customWidth="1"/>
    <col min="12297" max="12297" width="9" style="275" customWidth="1"/>
    <col min="12298" max="12544" width="9.140625" style="275"/>
    <col min="12545" max="12545" width="20.85546875" style="275" customWidth="1"/>
    <col min="12546" max="12546" width="10.28515625" style="275" customWidth="1"/>
    <col min="12547" max="12549" width="9.140625" style="275" customWidth="1"/>
    <col min="12550" max="12550" width="10.28515625" style="275" customWidth="1"/>
    <col min="12551" max="12551" width="8.5703125" style="275" customWidth="1"/>
    <col min="12552" max="12552" width="11.140625" style="275" customWidth="1"/>
    <col min="12553" max="12553" width="9" style="275" customWidth="1"/>
    <col min="12554" max="12800" width="9.140625" style="275"/>
    <col min="12801" max="12801" width="20.85546875" style="275" customWidth="1"/>
    <col min="12802" max="12802" width="10.28515625" style="275" customWidth="1"/>
    <col min="12803" max="12805" width="9.140625" style="275" customWidth="1"/>
    <col min="12806" max="12806" width="10.28515625" style="275" customWidth="1"/>
    <col min="12807" max="12807" width="8.5703125" style="275" customWidth="1"/>
    <col min="12808" max="12808" width="11.140625" style="275" customWidth="1"/>
    <col min="12809" max="12809" width="9" style="275" customWidth="1"/>
    <col min="12810" max="13056" width="9.140625" style="275"/>
    <col min="13057" max="13057" width="20.85546875" style="275" customWidth="1"/>
    <col min="13058" max="13058" width="10.28515625" style="275" customWidth="1"/>
    <col min="13059" max="13061" width="9.140625" style="275" customWidth="1"/>
    <col min="13062" max="13062" width="10.28515625" style="275" customWidth="1"/>
    <col min="13063" max="13063" width="8.5703125" style="275" customWidth="1"/>
    <col min="13064" max="13064" width="11.140625" style="275" customWidth="1"/>
    <col min="13065" max="13065" width="9" style="275" customWidth="1"/>
    <col min="13066" max="13312" width="9.140625" style="275"/>
    <col min="13313" max="13313" width="20.85546875" style="275" customWidth="1"/>
    <col min="13314" max="13314" width="10.28515625" style="275" customWidth="1"/>
    <col min="13315" max="13317" width="9.140625" style="275" customWidth="1"/>
    <col min="13318" max="13318" width="10.28515625" style="275" customWidth="1"/>
    <col min="13319" max="13319" width="8.5703125" style="275" customWidth="1"/>
    <col min="13320" max="13320" width="11.140625" style="275" customWidth="1"/>
    <col min="13321" max="13321" width="9" style="275" customWidth="1"/>
    <col min="13322" max="13568" width="9.140625" style="275"/>
    <col min="13569" max="13569" width="20.85546875" style="275" customWidth="1"/>
    <col min="13570" max="13570" width="10.28515625" style="275" customWidth="1"/>
    <col min="13571" max="13573" width="9.140625" style="275" customWidth="1"/>
    <col min="13574" max="13574" width="10.28515625" style="275" customWidth="1"/>
    <col min="13575" max="13575" width="8.5703125" style="275" customWidth="1"/>
    <col min="13576" max="13576" width="11.140625" style="275" customWidth="1"/>
    <col min="13577" max="13577" width="9" style="275" customWidth="1"/>
    <col min="13578" max="13824" width="9.140625" style="275"/>
    <col min="13825" max="13825" width="20.85546875" style="275" customWidth="1"/>
    <col min="13826" max="13826" width="10.28515625" style="275" customWidth="1"/>
    <col min="13827" max="13829" width="9.140625" style="275" customWidth="1"/>
    <col min="13830" max="13830" width="10.28515625" style="275" customWidth="1"/>
    <col min="13831" max="13831" width="8.5703125" style="275" customWidth="1"/>
    <col min="13832" max="13832" width="11.140625" style="275" customWidth="1"/>
    <col min="13833" max="13833" width="9" style="275" customWidth="1"/>
    <col min="13834" max="14080" width="9.140625" style="275"/>
    <col min="14081" max="14081" width="20.85546875" style="275" customWidth="1"/>
    <col min="14082" max="14082" width="10.28515625" style="275" customWidth="1"/>
    <col min="14083" max="14085" width="9.140625" style="275" customWidth="1"/>
    <col min="14086" max="14086" width="10.28515625" style="275" customWidth="1"/>
    <col min="14087" max="14087" width="8.5703125" style="275" customWidth="1"/>
    <col min="14088" max="14088" width="11.140625" style="275" customWidth="1"/>
    <col min="14089" max="14089" width="9" style="275" customWidth="1"/>
    <col min="14090" max="14336" width="9.140625" style="275"/>
    <col min="14337" max="14337" width="20.85546875" style="275" customWidth="1"/>
    <col min="14338" max="14338" width="10.28515625" style="275" customWidth="1"/>
    <col min="14339" max="14341" width="9.140625" style="275" customWidth="1"/>
    <col min="14342" max="14342" width="10.28515625" style="275" customWidth="1"/>
    <col min="14343" max="14343" width="8.5703125" style="275" customWidth="1"/>
    <col min="14344" max="14344" width="11.140625" style="275" customWidth="1"/>
    <col min="14345" max="14345" width="9" style="275" customWidth="1"/>
    <col min="14346" max="14592" width="9.140625" style="275"/>
    <col min="14593" max="14593" width="20.85546875" style="275" customWidth="1"/>
    <col min="14594" max="14594" width="10.28515625" style="275" customWidth="1"/>
    <col min="14595" max="14597" width="9.140625" style="275" customWidth="1"/>
    <col min="14598" max="14598" width="10.28515625" style="275" customWidth="1"/>
    <col min="14599" max="14599" width="8.5703125" style="275" customWidth="1"/>
    <col min="14600" max="14600" width="11.140625" style="275" customWidth="1"/>
    <col min="14601" max="14601" width="9" style="275" customWidth="1"/>
    <col min="14602" max="14848" width="9.140625" style="275"/>
    <col min="14849" max="14849" width="20.85546875" style="275" customWidth="1"/>
    <col min="14850" max="14850" width="10.28515625" style="275" customWidth="1"/>
    <col min="14851" max="14853" width="9.140625" style="275" customWidth="1"/>
    <col min="14854" max="14854" width="10.28515625" style="275" customWidth="1"/>
    <col min="14855" max="14855" width="8.5703125" style="275" customWidth="1"/>
    <col min="14856" max="14856" width="11.140625" style="275" customWidth="1"/>
    <col min="14857" max="14857" width="9" style="275" customWidth="1"/>
    <col min="14858" max="15104" width="9.140625" style="275"/>
    <col min="15105" max="15105" width="20.85546875" style="275" customWidth="1"/>
    <col min="15106" max="15106" width="10.28515625" style="275" customWidth="1"/>
    <col min="15107" max="15109" width="9.140625" style="275" customWidth="1"/>
    <col min="15110" max="15110" width="10.28515625" style="275" customWidth="1"/>
    <col min="15111" max="15111" width="8.5703125" style="275" customWidth="1"/>
    <col min="15112" max="15112" width="11.140625" style="275" customWidth="1"/>
    <col min="15113" max="15113" width="9" style="275" customWidth="1"/>
    <col min="15114" max="15360" width="9.140625" style="275"/>
    <col min="15361" max="15361" width="20.85546875" style="275" customWidth="1"/>
    <col min="15362" max="15362" width="10.28515625" style="275" customWidth="1"/>
    <col min="15363" max="15365" width="9.140625" style="275" customWidth="1"/>
    <col min="15366" max="15366" width="10.28515625" style="275" customWidth="1"/>
    <col min="15367" max="15367" width="8.5703125" style="275" customWidth="1"/>
    <col min="15368" max="15368" width="11.140625" style="275" customWidth="1"/>
    <col min="15369" max="15369" width="9" style="275" customWidth="1"/>
    <col min="15370" max="15616" width="9.140625" style="275"/>
    <col min="15617" max="15617" width="20.85546875" style="275" customWidth="1"/>
    <col min="15618" max="15618" width="10.28515625" style="275" customWidth="1"/>
    <col min="15619" max="15621" width="9.140625" style="275" customWidth="1"/>
    <col min="15622" max="15622" width="10.28515625" style="275" customWidth="1"/>
    <col min="15623" max="15623" width="8.5703125" style="275" customWidth="1"/>
    <col min="15624" max="15624" width="11.140625" style="275" customWidth="1"/>
    <col min="15625" max="15625" width="9" style="275" customWidth="1"/>
    <col min="15626" max="15872" width="9.140625" style="275"/>
    <col min="15873" max="15873" width="20.85546875" style="275" customWidth="1"/>
    <col min="15874" max="15874" width="10.28515625" style="275" customWidth="1"/>
    <col min="15875" max="15877" width="9.140625" style="275" customWidth="1"/>
    <col min="15878" max="15878" width="10.28515625" style="275" customWidth="1"/>
    <col min="15879" max="15879" width="8.5703125" style="275" customWidth="1"/>
    <col min="15880" max="15880" width="11.140625" style="275" customWidth="1"/>
    <col min="15881" max="15881" width="9" style="275" customWidth="1"/>
    <col min="15882" max="16128" width="9.140625" style="275"/>
    <col min="16129" max="16129" width="20.85546875" style="275" customWidth="1"/>
    <col min="16130" max="16130" width="10.28515625" style="275" customWidth="1"/>
    <col min="16131" max="16133" width="9.140625" style="275" customWidth="1"/>
    <col min="16134" max="16134" width="10.28515625" style="275" customWidth="1"/>
    <col min="16135" max="16135" width="8.5703125" style="275" customWidth="1"/>
    <col min="16136" max="16136" width="11.140625" style="275" customWidth="1"/>
    <col min="16137" max="16137" width="9" style="275" customWidth="1"/>
    <col min="16138" max="16384" width="9.140625" style="275"/>
  </cols>
  <sheetData>
    <row r="1" spans="1:9">
      <c r="A1" s="2" t="s">
        <v>540</v>
      </c>
      <c r="I1" s="276"/>
    </row>
    <row r="2" spans="1:9">
      <c r="I2" s="276"/>
    </row>
    <row r="3" spans="1:9">
      <c r="A3" s="279" t="s">
        <v>547</v>
      </c>
      <c r="I3" s="276"/>
    </row>
    <row r="4" spans="1:9">
      <c r="A4" s="279"/>
    </row>
    <row r="5" spans="1:9" ht="18.75" customHeight="1">
      <c r="A5" s="443" t="s">
        <v>0</v>
      </c>
      <c r="B5" s="448" t="s">
        <v>213</v>
      </c>
      <c r="C5" s="448" t="s">
        <v>199</v>
      </c>
      <c r="D5" s="465" t="s">
        <v>202</v>
      </c>
      <c r="E5" s="465"/>
      <c r="F5" s="465"/>
      <c r="G5" s="465"/>
      <c r="H5" s="466"/>
      <c r="I5" s="280"/>
    </row>
    <row r="6" spans="1:9" ht="51">
      <c r="A6" s="443"/>
      <c r="B6" s="448"/>
      <c r="C6" s="448"/>
      <c r="D6" s="336" t="s">
        <v>203</v>
      </c>
      <c r="E6" s="336" t="s">
        <v>200</v>
      </c>
      <c r="F6" s="336" t="s">
        <v>201</v>
      </c>
      <c r="G6" s="336" t="s">
        <v>204</v>
      </c>
      <c r="H6" s="337" t="s">
        <v>205</v>
      </c>
      <c r="I6" s="281"/>
    </row>
    <row r="7" spans="1:9">
      <c r="A7" s="8"/>
      <c r="B7" s="282"/>
      <c r="C7" s="282"/>
      <c r="D7" s="283"/>
      <c r="E7" s="283"/>
      <c r="F7" s="283"/>
      <c r="G7" s="283"/>
      <c r="H7" s="284"/>
    </row>
    <row r="8" spans="1:9">
      <c r="A8" s="8" t="s">
        <v>206</v>
      </c>
      <c r="B8" s="12">
        <v>109160</v>
      </c>
      <c r="C8" s="285">
        <v>94.5</v>
      </c>
      <c r="D8" s="283">
        <v>17</v>
      </c>
      <c r="E8" s="283">
        <v>26</v>
      </c>
      <c r="F8" s="283">
        <v>26</v>
      </c>
      <c r="G8" s="283">
        <v>15</v>
      </c>
      <c r="H8" s="284">
        <v>16</v>
      </c>
    </row>
    <row r="9" spans="1:9" ht="15" customHeight="1">
      <c r="A9" s="8"/>
      <c r="B9" s="285"/>
      <c r="C9" s="285"/>
      <c r="D9" s="283"/>
      <c r="E9" s="283"/>
      <c r="F9" s="283"/>
      <c r="G9" s="283"/>
      <c r="H9" s="284"/>
    </row>
    <row r="10" spans="1:9" ht="4.5" customHeight="1"/>
    <row r="11" spans="1:9" ht="15" customHeight="1">
      <c r="A11" s="286" t="s">
        <v>614</v>
      </c>
    </row>
    <row r="12" spans="1:9" ht="15" customHeight="1"/>
    <row r="13" spans="1:9" ht="15" customHeight="1"/>
    <row r="14" spans="1:9" ht="15" customHeight="1"/>
  </sheetData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2.75"/>
  <cols>
    <col min="1" max="1" width="22" style="275" customWidth="1"/>
    <col min="2" max="2" width="12.7109375" style="275" customWidth="1"/>
    <col min="3" max="7" width="8.5703125" style="275" customWidth="1"/>
    <col min="8" max="8" width="9" style="275" customWidth="1"/>
    <col min="9" max="255" width="9.140625" style="275"/>
    <col min="256" max="256" width="20.85546875" style="275" customWidth="1"/>
    <col min="257" max="257" width="10.28515625" style="275" customWidth="1"/>
    <col min="258" max="260" width="9.140625" style="275" customWidth="1"/>
    <col min="261" max="261" width="10.28515625" style="275" customWidth="1"/>
    <col min="262" max="262" width="8.5703125" style="275" customWidth="1"/>
    <col min="263" max="263" width="11.140625" style="275" customWidth="1"/>
    <col min="264" max="264" width="9" style="275" customWidth="1"/>
    <col min="265" max="511" width="9.140625" style="275"/>
    <col min="512" max="512" width="20.85546875" style="275" customWidth="1"/>
    <col min="513" max="513" width="10.28515625" style="275" customWidth="1"/>
    <col min="514" max="516" width="9.140625" style="275" customWidth="1"/>
    <col min="517" max="517" width="10.28515625" style="275" customWidth="1"/>
    <col min="518" max="518" width="8.5703125" style="275" customWidth="1"/>
    <col min="519" max="519" width="11.140625" style="275" customWidth="1"/>
    <col min="520" max="520" width="9" style="275" customWidth="1"/>
    <col min="521" max="767" width="9.140625" style="275"/>
    <col min="768" max="768" width="20.85546875" style="275" customWidth="1"/>
    <col min="769" max="769" width="10.28515625" style="275" customWidth="1"/>
    <col min="770" max="772" width="9.140625" style="275" customWidth="1"/>
    <col min="773" max="773" width="10.28515625" style="275" customWidth="1"/>
    <col min="774" max="774" width="8.5703125" style="275" customWidth="1"/>
    <col min="775" max="775" width="11.140625" style="275" customWidth="1"/>
    <col min="776" max="776" width="9" style="275" customWidth="1"/>
    <col min="777" max="1023" width="9.140625" style="275"/>
    <col min="1024" max="1024" width="20.85546875" style="275" customWidth="1"/>
    <col min="1025" max="1025" width="10.28515625" style="275" customWidth="1"/>
    <col min="1026" max="1028" width="9.140625" style="275" customWidth="1"/>
    <col min="1029" max="1029" width="10.28515625" style="275" customWidth="1"/>
    <col min="1030" max="1030" width="8.5703125" style="275" customWidth="1"/>
    <col min="1031" max="1031" width="11.140625" style="275" customWidth="1"/>
    <col min="1032" max="1032" width="9" style="275" customWidth="1"/>
    <col min="1033" max="1279" width="9.140625" style="275"/>
    <col min="1280" max="1280" width="20.85546875" style="275" customWidth="1"/>
    <col min="1281" max="1281" width="10.28515625" style="275" customWidth="1"/>
    <col min="1282" max="1284" width="9.140625" style="275" customWidth="1"/>
    <col min="1285" max="1285" width="10.28515625" style="275" customWidth="1"/>
    <col min="1286" max="1286" width="8.5703125" style="275" customWidth="1"/>
    <col min="1287" max="1287" width="11.140625" style="275" customWidth="1"/>
    <col min="1288" max="1288" width="9" style="275" customWidth="1"/>
    <col min="1289" max="1535" width="9.140625" style="275"/>
    <col min="1536" max="1536" width="20.85546875" style="275" customWidth="1"/>
    <col min="1537" max="1537" width="10.28515625" style="275" customWidth="1"/>
    <col min="1538" max="1540" width="9.140625" style="275" customWidth="1"/>
    <col min="1541" max="1541" width="10.28515625" style="275" customWidth="1"/>
    <col min="1542" max="1542" width="8.5703125" style="275" customWidth="1"/>
    <col min="1543" max="1543" width="11.140625" style="275" customWidth="1"/>
    <col min="1544" max="1544" width="9" style="275" customWidth="1"/>
    <col min="1545" max="1791" width="9.140625" style="275"/>
    <col min="1792" max="1792" width="20.85546875" style="275" customWidth="1"/>
    <col min="1793" max="1793" width="10.28515625" style="275" customWidth="1"/>
    <col min="1794" max="1796" width="9.140625" style="275" customWidth="1"/>
    <col min="1797" max="1797" width="10.28515625" style="275" customWidth="1"/>
    <col min="1798" max="1798" width="8.5703125" style="275" customWidth="1"/>
    <col min="1799" max="1799" width="11.140625" style="275" customWidth="1"/>
    <col min="1800" max="1800" width="9" style="275" customWidth="1"/>
    <col min="1801" max="2047" width="9.140625" style="275"/>
    <col min="2048" max="2048" width="20.85546875" style="275" customWidth="1"/>
    <col min="2049" max="2049" width="10.28515625" style="275" customWidth="1"/>
    <col min="2050" max="2052" width="9.140625" style="275" customWidth="1"/>
    <col min="2053" max="2053" width="10.28515625" style="275" customWidth="1"/>
    <col min="2054" max="2054" width="8.5703125" style="275" customWidth="1"/>
    <col min="2055" max="2055" width="11.140625" style="275" customWidth="1"/>
    <col min="2056" max="2056" width="9" style="275" customWidth="1"/>
    <col min="2057" max="2303" width="9.140625" style="275"/>
    <col min="2304" max="2304" width="20.85546875" style="275" customWidth="1"/>
    <col min="2305" max="2305" width="10.28515625" style="275" customWidth="1"/>
    <col min="2306" max="2308" width="9.140625" style="275" customWidth="1"/>
    <col min="2309" max="2309" width="10.28515625" style="275" customWidth="1"/>
    <col min="2310" max="2310" width="8.5703125" style="275" customWidth="1"/>
    <col min="2311" max="2311" width="11.140625" style="275" customWidth="1"/>
    <col min="2312" max="2312" width="9" style="275" customWidth="1"/>
    <col min="2313" max="2559" width="9.140625" style="275"/>
    <col min="2560" max="2560" width="20.85546875" style="275" customWidth="1"/>
    <col min="2561" max="2561" width="10.28515625" style="275" customWidth="1"/>
    <col min="2562" max="2564" width="9.140625" style="275" customWidth="1"/>
    <col min="2565" max="2565" width="10.28515625" style="275" customWidth="1"/>
    <col min="2566" max="2566" width="8.5703125" style="275" customWidth="1"/>
    <col min="2567" max="2567" width="11.140625" style="275" customWidth="1"/>
    <col min="2568" max="2568" width="9" style="275" customWidth="1"/>
    <col min="2569" max="2815" width="9.140625" style="275"/>
    <col min="2816" max="2816" width="20.85546875" style="275" customWidth="1"/>
    <col min="2817" max="2817" width="10.28515625" style="275" customWidth="1"/>
    <col min="2818" max="2820" width="9.140625" style="275" customWidth="1"/>
    <col min="2821" max="2821" width="10.28515625" style="275" customWidth="1"/>
    <col min="2822" max="2822" width="8.5703125" style="275" customWidth="1"/>
    <col min="2823" max="2823" width="11.140625" style="275" customWidth="1"/>
    <col min="2824" max="2824" width="9" style="275" customWidth="1"/>
    <col min="2825" max="3071" width="9.140625" style="275"/>
    <col min="3072" max="3072" width="20.85546875" style="275" customWidth="1"/>
    <col min="3073" max="3073" width="10.28515625" style="275" customWidth="1"/>
    <col min="3074" max="3076" width="9.140625" style="275" customWidth="1"/>
    <col min="3077" max="3077" width="10.28515625" style="275" customWidth="1"/>
    <col min="3078" max="3078" width="8.5703125" style="275" customWidth="1"/>
    <col min="3079" max="3079" width="11.140625" style="275" customWidth="1"/>
    <col min="3080" max="3080" width="9" style="275" customWidth="1"/>
    <col min="3081" max="3327" width="9.140625" style="275"/>
    <col min="3328" max="3328" width="20.85546875" style="275" customWidth="1"/>
    <col min="3329" max="3329" width="10.28515625" style="275" customWidth="1"/>
    <col min="3330" max="3332" width="9.140625" style="275" customWidth="1"/>
    <col min="3333" max="3333" width="10.28515625" style="275" customWidth="1"/>
    <col min="3334" max="3334" width="8.5703125" style="275" customWidth="1"/>
    <col min="3335" max="3335" width="11.140625" style="275" customWidth="1"/>
    <col min="3336" max="3336" width="9" style="275" customWidth="1"/>
    <col min="3337" max="3583" width="9.140625" style="275"/>
    <col min="3584" max="3584" width="20.85546875" style="275" customWidth="1"/>
    <col min="3585" max="3585" width="10.28515625" style="275" customWidth="1"/>
    <col min="3586" max="3588" width="9.140625" style="275" customWidth="1"/>
    <col min="3589" max="3589" width="10.28515625" style="275" customWidth="1"/>
    <col min="3590" max="3590" width="8.5703125" style="275" customWidth="1"/>
    <col min="3591" max="3591" width="11.140625" style="275" customWidth="1"/>
    <col min="3592" max="3592" width="9" style="275" customWidth="1"/>
    <col min="3593" max="3839" width="9.140625" style="275"/>
    <col min="3840" max="3840" width="20.85546875" style="275" customWidth="1"/>
    <col min="3841" max="3841" width="10.28515625" style="275" customWidth="1"/>
    <col min="3842" max="3844" width="9.140625" style="275" customWidth="1"/>
    <col min="3845" max="3845" width="10.28515625" style="275" customWidth="1"/>
    <col min="3846" max="3846" width="8.5703125" style="275" customWidth="1"/>
    <col min="3847" max="3847" width="11.140625" style="275" customWidth="1"/>
    <col min="3848" max="3848" width="9" style="275" customWidth="1"/>
    <col min="3849" max="4095" width="9.140625" style="275"/>
    <col min="4096" max="4096" width="20.85546875" style="275" customWidth="1"/>
    <col min="4097" max="4097" width="10.28515625" style="275" customWidth="1"/>
    <col min="4098" max="4100" width="9.140625" style="275" customWidth="1"/>
    <col min="4101" max="4101" width="10.28515625" style="275" customWidth="1"/>
    <col min="4102" max="4102" width="8.5703125" style="275" customWidth="1"/>
    <col min="4103" max="4103" width="11.140625" style="275" customWidth="1"/>
    <col min="4104" max="4104" width="9" style="275" customWidth="1"/>
    <col min="4105" max="4351" width="9.140625" style="275"/>
    <col min="4352" max="4352" width="20.85546875" style="275" customWidth="1"/>
    <col min="4353" max="4353" width="10.28515625" style="275" customWidth="1"/>
    <col min="4354" max="4356" width="9.140625" style="275" customWidth="1"/>
    <col min="4357" max="4357" width="10.28515625" style="275" customWidth="1"/>
    <col min="4358" max="4358" width="8.5703125" style="275" customWidth="1"/>
    <col min="4359" max="4359" width="11.140625" style="275" customWidth="1"/>
    <col min="4360" max="4360" width="9" style="275" customWidth="1"/>
    <col min="4361" max="4607" width="9.140625" style="275"/>
    <col min="4608" max="4608" width="20.85546875" style="275" customWidth="1"/>
    <col min="4609" max="4609" width="10.28515625" style="275" customWidth="1"/>
    <col min="4610" max="4612" width="9.140625" style="275" customWidth="1"/>
    <col min="4613" max="4613" width="10.28515625" style="275" customWidth="1"/>
    <col min="4614" max="4614" width="8.5703125" style="275" customWidth="1"/>
    <col min="4615" max="4615" width="11.140625" style="275" customWidth="1"/>
    <col min="4616" max="4616" width="9" style="275" customWidth="1"/>
    <col min="4617" max="4863" width="9.140625" style="275"/>
    <col min="4864" max="4864" width="20.85546875" style="275" customWidth="1"/>
    <col min="4865" max="4865" width="10.28515625" style="275" customWidth="1"/>
    <col min="4866" max="4868" width="9.140625" style="275" customWidth="1"/>
    <col min="4869" max="4869" width="10.28515625" style="275" customWidth="1"/>
    <col min="4870" max="4870" width="8.5703125" style="275" customWidth="1"/>
    <col min="4871" max="4871" width="11.140625" style="275" customWidth="1"/>
    <col min="4872" max="4872" width="9" style="275" customWidth="1"/>
    <col min="4873" max="5119" width="9.140625" style="275"/>
    <col min="5120" max="5120" width="20.85546875" style="275" customWidth="1"/>
    <col min="5121" max="5121" width="10.28515625" style="275" customWidth="1"/>
    <col min="5122" max="5124" width="9.140625" style="275" customWidth="1"/>
    <col min="5125" max="5125" width="10.28515625" style="275" customWidth="1"/>
    <col min="5126" max="5126" width="8.5703125" style="275" customWidth="1"/>
    <col min="5127" max="5127" width="11.140625" style="275" customWidth="1"/>
    <col min="5128" max="5128" width="9" style="275" customWidth="1"/>
    <col min="5129" max="5375" width="9.140625" style="275"/>
    <col min="5376" max="5376" width="20.85546875" style="275" customWidth="1"/>
    <col min="5377" max="5377" width="10.28515625" style="275" customWidth="1"/>
    <col min="5378" max="5380" width="9.140625" style="275" customWidth="1"/>
    <col min="5381" max="5381" width="10.28515625" style="275" customWidth="1"/>
    <col min="5382" max="5382" width="8.5703125" style="275" customWidth="1"/>
    <col min="5383" max="5383" width="11.140625" style="275" customWidth="1"/>
    <col min="5384" max="5384" width="9" style="275" customWidth="1"/>
    <col min="5385" max="5631" width="9.140625" style="275"/>
    <col min="5632" max="5632" width="20.85546875" style="275" customWidth="1"/>
    <col min="5633" max="5633" width="10.28515625" style="275" customWidth="1"/>
    <col min="5634" max="5636" width="9.140625" style="275" customWidth="1"/>
    <col min="5637" max="5637" width="10.28515625" style="275" customWidth="1"/>
    <col min="5638" max="5638" width="8.5703125" style="275" customWidth="1"/>
    <col min="5639" max="5639" width="11.140625" style="275" customWidth="1"/>
    <col min="5640" max="5640" width="9" style="275" customWidth="1"/>
    <col min="5641" max="5887" width="9.140625" style="275"/>
    <col min="5888" max="5888" width="20.85546875" style="275" customWidth="1"/>
    <col min="5889" max="5889" width="10.28515625" style="275" customWidth="1"/>
    <col min="5890" max="5892" width="9.140625" style="275" customWidth="1"/>
    <col min="5893" max="5893" width="10.28515625" style="275" customWidth="1"/>
    <col min="5894" max="5894" width="8.5703125" style="275" customWidth="1"/>
    <col min="5895" max="5895" width="11.140625" style="275" customWidth="1"/>
    <col min="5896" max="5896" width="9" style="275" customWidth="1"/>
    <col min="5897" max="6143" width="9.140625" style="275"/>
    <col min="6144" max="6144" width="20.85546875" style="275" customWidth="1"/>
    <col min="6145" max="6145" width="10.28515625" style="275" customWidth="1"/>
    <col min="6146" max="6148" width="9.140625" style="275" customWidth="1"/>
    <col min="6149" max="6149" width="10.28515625" style="275" customWidth="1"/>
    <col min="6150" max="6150" width="8.5703125" style="275" customWidth="1"/>
    <col min="6151" max="6151" width="11.140625" style="275" customWidth="1"/>
    <col min="6152" max="6152" width="9" style="275" customWidth="1"/>
    <col min="6153" max="6399" width="9.140625" style="275"/>
    <col min="6400" max="6400" width="20.85546875" style="275" customWidth="1"/>
    <col min="6401" max="6401" width="10.28515625" style="275" customWidth="1"/>
    <col min="6402" max="6404" width="9.140625" style="275" customWidth="1"/>
    <col min="6405" max="6405" width="10.28515625" style="275" customWidth="1"/>
    <col min="6406" max="6406" width="8.5703125" style="275" customWidth="1"/>
    <col min="6407" max="6407" width="11.140625" style="275" customWidth="1"/>
    <col min="6408" max="6408" width="9" style="275" customWidth="1"/>
    <col min="6409" max="6655" width="9.140625" style="275"/>
    <col min="6656" max="6656" width="20.85546875" style="275" customWidth="1"/>
    <col min="6657" max="6657" width="10.28515625" style="275" customWidth="1"/>
    <col min="6658" max="6660" width="9.140625" style="275" customWidth="1"/>
    <col min="6661" max="6661" width="10.28515625" style="275" customWidth="1"/>
    <col min="6662" max="6662" width="8.5703125" style="275" customWidth="1"/>
    <col min="6663" max="6663" width="11.140625" style="275" customWidth="1"/>
    <col min="6664" max="6664" width="9" style="275" customWidth="1"/>
    <col min="6665" max="6911" width="9.140625" style="275"/>
    <col min="6912" max="6912" width="20.85546875" style="275" customWidth="1"/>
    <col min="6913" max="6913" width="10.28515625" style="275" customWidth="1"/>
    <col min="6914" max="6916" width="9.140625" style="275" customWidth="1"/>
    <col min="6917" max="6917" width="10.28515625" style="275" customWidth="1"/>
    <col min="6918" max="6918" width="8.5703125" style="275" customWidth="1"/>
    <col min="6919" max="6919" width="11.140625" style="275" customWidth="1"/>
    <col min="6920" max="6920" width="9" style="275" customWidth="1"/>
    <col min="6921" max="7167" width="9.140625" style="275"/>
    <col min="7168" max="7168" width="20.85546875" style="275" customWidth="1"/>
    <col min="7169" max="7169" width="10.28515625" style="275" customWidth="1"/>
    <col min="7170" max="7172" width="9.140625" style="275" customWidth="1"/>
    <col min="7173" max="7173" width="10.28515625" style="275" customWidth="1"/>
    <col min="7174" max="7174" width="8.5703125" style="275" customWidth="1"/>
    <col min="7175" max="7175" width="11.140625" style="275" customWidth="1"/>
    <col min="7176" max="7176" width="9" style="275" customWidth="1"/>
    <col min="7177" max="7423" width="9.140625" style="275"/>
    <col min="7424" max="7424" width="20.85546875" style="275" customWidth="1"/>
    <col min="7425" max="7425" width="10.28515625" style="275" customWidth="1"/>
    <col min="7426" max="7428" width="9.140625" style="275" customWidth="1"/>
    <col min="7429" max="7429" width="10.28515625" style="275" customWidth="1"/>
    <col min="7430" max="7430" width="8.5703125" style="275" customWidth="1"/>
    <col min="7431" max="7431" width="11.140625" style="275" customWidth="1"/>
    <col min="7432" max="7432" width="9" style="275" customWidth="1"/>
    <col min="7433" max="7679" width="9.140625" style="275"/>
    <col min="7680" max="7680" width="20.85546875" style="275" customWidth="1"/>
    <col min="7681" max="7681" width="10.28515625" style="275" customWidth="1"/>
    <col min="7682" max="7684" width="9.140625" style="275" customWidth="1"/>
    <col min="7685" max="7685" width="10.28515625" style="275" customWidth="1"/>
    <col min="7686" max="7686" width="8.5703125" style="275" customWidth="1"/>
    <col min="7687" max="7687" width="11.140625" style="275" customWidth="1"/>
    <col min="7688" max="7688" width="9" style="275" customWidth="1"/>
    <col min="7689" max="7935" width="9.140625" style="275"/>
    <col min="7936" max="7936" width="20.85546875" style="275" customWidth="1"/>
    <col min="7937" max="7937" width="10.28515625" style="275" customWidth="1"/>
    <col min="7938" max="7940" width="9.140625" style="275" customWidth="1"/>
    <col min="7941" max="7941" width="10.28515625" style="275" customWidth="1"/>
    <col min="7942" max="7942" width="8.5703125" style="275" customWidth="1"/>
    <col min="7943" max="7943" width="11.140625" style="275" customWidth="1"/>
    <col min="7944" max="7944" width="9" style="275" customWidth="1"/>
    <col min="7945" max="8191" width="9.140625" style="275"/>
    <col min="8192" max="8192" width="20.85546875" style="275" customWidth="1"/>
    <col min="8193" max="8193" width="10.28515625" style="275" customWidth="1"/>
    <col min="8194" max="8196" width="9.140625" style="275" customWidth="1"/>
    <col min="8197" max="8197" width="10.28515625" style="275" customWidth="1"/>
    <col min="8198" max="8198" width="8.5703125" style="275" customWidth="1"/>
    <col min="8199" max="8199" width="11.140625" style="275" customWidth="1"/>
    <col min="8200" max="8200" width="9" style="275" customWidth="1"/>
    <col min="8201" max="8447" width="9.140625" style="275"/>
    <col min="8448" max="8448" width="20.85546875" style="275" customWidth="1"/>
    <col min="8449" max="8449" width="10.28515625" style="275" customWidth="1"/>
    <col min="8450" max="8452" width="9.140625" style="275" customWidth="1"/>
    <col min="8453" max="8453" width="10.28515625" style="275" customWidth="1"/>
    <col min="8454" max="8454" width="8.5703125" style="275" customWidth="1"/>
    <col min="8455" max="8455" width="11.140625" style="275" customWidth="1"/>
    <col min="8456" max="8456" width="9" style="275" customWidth="1"/>
    <col min="8457" max="8703" width="9.140625" style="275"/>
    <col min="8704" max="8704" width="20.85546875" style="275" customWidth="1"/>
    <col min="8705" max="8705" width="10.28515625" style="275" customWidth="1"/>
    <col min="8706" max="8708" width="9.140625" style="275" customWidth="1"/>
    <col min="8709" max="8709" width="10.28515625" style="275" customWidth="1"/>
    <col min="8710" max="8710" width="8.5703125" style="275" customWidth="1"/>
    <col min="8711" max="8711" width="11.140625" style="275" customWidth="1"/>
    <col min="8712" max="8712" width="9" style="275" customWidth="1"/>
    <col min="8713" max="8959" width="9.140625" style="275"/>
    <col min="8960" max="8960" width="20.85546875" style="275" customWidth="1"/>
    <col min="8961" max="8961" width="10.28515625" style="275" customWidth="1"/>
    <col min="8962" max="8964" width="9.140625" style="275" customWidth="1"/>
    <col min="8965" max="8965" width="10.28515625" style="275" customWidth="1"/>
    <col min="8966" max="8966" width="8.5703125" style="275" customWidth="1"/>
    <col min="8967" max="8967" width="11.140625" style="275" customWidth="1"/>
    <col min="8968" max="8968" width="9" style="275" customWidth="1"/>
    <col min="8969" max="9215" width="9.140625" style="275"/>
    <col min="9216" max="9216" width="20.85546875" style="275" customWidth="1"/>
    <col min="9217" max="9217" width="10.28515625" style="275" customWidth="1"/>
    <col min="9218" max="9220" width="9.140625" style="275" customWidth="1"/>
    <col min="9221" max="9221" width="10.28515625" style="275" customWidth="1"/>
    <col min="9222" max="9222" width="8.5703125" style="275" customWidth="1"/>
    <col min="9223" max="9223" width="11.140625" style="275" customWidth="1"/>
    <col min="9224" max="9224" width="9" style="275" customWidth="1"/>
    <col min="9225" max="9471" width="9.140625" style="275"/>
    <col min="9472" max="9472" width="20.85546875" style="275" customWidth="1"/>
    <col min="9473" max="9473" width="10.28515625" style="275" customWidth="1"/>
    <col min="9474" max="9476" width="9.140625" style="275" customWidth="1"/>
    <col min="9477" max="9477" width="10.28515625" style="275" customWidth="1"/>
    <col min="9478" max="9478" width="8.5703125" style="275" customWidth="1"/>
    <col min="9479" max="9479" width="11.140625" style="275" customWidth="1"/>
    <col min="9480" max="9480" width="9" style="275" customWidth="1"/>
    <col min="9481" max="9727" width="9.140625" style="275"/>
    <col min="9728" max="9728" width="20.85546875" style="275" customWidth="1"/>
    <col min="9729" max="9729" width="10.28515625" style="275" customWidth="1"/>
    <col min="9730" max="9732" width="9.140625" style="275" customWidth="1"/>
    <col min="9733" max="9733" width="10.28515625" style="275" customWidth="1"/>
    <col min="9734" max="9734" width="8.5703125" style="275" customWidth="1"/>
    <col min="9735" max="9735" width="11.140625" style="275" customWidth="1"/>
    <col min="9736" max="9736" width="9" style="275" customWidth="1"/>
    <col min="9737" max="9983" width="9.140625" style="275"/>
    <col min="9984" max="9984" width="20.85546875" style="275" customWidth="1"/>
    <col min="9985" max="9985" width="10.28515625" style="275" customWidth="1"/>
    <col min="9986" max="9988" width="9.140625" style="275" customWidth="1"/>
    <col min="9989" max="9989" width="10.28515625" style="275" customWidth="1"/>
    <col min="9990" max="9990" width="8.5703125" style="275" customWidth="1"/>
    <col min="9991" max="9991" width="11.140625" style="275" customWidth="1"/>
    <col min="9992" max="9992" width="9" style="275" customWidth="1"/>
    <col min="9993" max="10239" width="9.140625" style="275"/>
    <col min="10240" max="10240" width="20.85546875" style="275" customWidth="1"/>
    <col min="10241" max="10241" width="10.28515625" style="275" customWidth="1"/>
    <col min="10242" max="10244" width="9.140625" style="275" customWidth="1"/>
    <col min="10245" max="10245" width="10.28515625" style="275" customWidth="1"/>
    <col min="10246" max="10246" width="8.5703125" style="275" customWidth="1"/>
    <col min="10247" max="10247" width="11.140625" style="275" customWidth="1"/>
    <col min="10248" max="10248" width="9" style="275" customWidth="1"/>
    <col min="10249" max="10495" width="9.140625" style="275"/>
    <col min="10496" max="10496" width="20.85546875" style="275" customWidth="1"/>
    <col min="10497" max="10497" width="10.28515625" style="275" customWidth="1"/>
    <col min="10498" max="10500" width="9.140625" style="275" customWidth="1"/>
    <col min="10501" max="10501" width="10.28515625" style="275" customWidth="1"/>
    <col min="10502" max="10502" width="8.5703125" style="275" customWidth="1"/>
    <col min="10503" max="10503" width="11.140625" style="275" customWidth="1"/>
    <col min="10504" max="10504" width="9" style="275" customWidth="1"/>
    <col min="10505" max="10751" width="9.140625" style="275"/>
    <col min="10752" max="10752" width="20.85546875" style="275" customWidth="1"/>
    <col min="10753" max="10753" width="10.28515625" style="275" customWidth="1"/>
    <col min="10754" max="10756" width="9.140625" style="275" customWidth="1"/>
    <col min="10757" max="10757" width="10.28515625" style="275" customWidth="1"/>
    <col min="10758" max="10758" width="8.5703125" style="275" customWidth="1"/>
    <col min="10759" max="10759" width="11.140625" style="275" customWidth="1"/>
    <col min="10760" max="10760" width="9" style="275" customWidth="1"/>
    <col min="10761" max="11007" width="9.140625" style="275"/>
    <col min="11008" max="11008" width="20.85546875" style="275" customWidth="1"/>
    <col min="11009" max="11009" width="10.28515625" style="275" customWidth="1"/>
    <col min="11010" max="11012" width="9.140625" style="275" customWidth="1"/>
    <col min="11013" max="11013" width="10.28515625" style="275" customWidth="1"/>
    <col min="11014" max="11014" width="8.5703125" style="275" customWidth="1"/>
    <col min="11015" max="11015" width="11.140625" style="275" customWidth="1"/>
    <col min="11016" max="11016" width="9" style="275" customWidth="1"/>
    <col min="11017" max="11263" width="9.140625" style="275"/>
    <col min="11264" max="11264" width="20.85546875" style="275" customWidth="1"/>
    <col min="11265" max="11265" width="10.28515625" style="275" customWidth="1"/>
    <col min="11266" max="11268" width="9.140625" style="275" customWidth="1"/>
    <col min="11269" max="11269" width="10.28515625" style="275" customWidth="1"/>
    <col min="11270" max="11270" width="8.5703125" style="275" customWidth="1"/>
    <col min="11271" max="11271" width="11.140625" style="275" customWidth="1"/>
    <col min="11272" max="11272" width="9" style="275" customWidth="1"/>
    <col min="11273" max="11519" width="9.140625" style="275"/>
    <col min="11520" max="11520" width="20.85546875" style="275" customWidth="1"/>
    <col min="11521" max="11521" width="10.28515625" style="275" customWidth="1"/>
    <col min="11522" max="11524" width="9.140625" style="275" customWidth="1"/>
    <col min="11525" max="11525" width="10.28515625" style="275" customWidth="1"/>
    <col min="11526" max="11526" width="8.5703125" style="275" customWidth="1"/>
    <col min="11527" max="11527" width="11.140625" style="275" customWidth="1"/>
    <col min="11528" max="11528" width="9" style="275" customWidth="1"/>
    <col min="11529" max="11775" width="9.140625" style="275"/>
    <col min="11776" max="11776" width="20.85546875" style="275" customWidth="1"/>
    <col min="11777" max="11777" width="10.28515625" style="275" customWidth="1"/>
    <col min="11778" max="11780" width="9.140625" style="275" customWidth="1"/>
    <col min="11781" max="11781" width="10.28515625" style="275" customWidth="1"/>
    <col min="11782" max="11782" width="8.5703125" style="275" customWidth="1"/>
    <col min="11783" max="11783" width="11.140625" style="275" customWidth="1"/>
    <col min="11784" max="11784" width="9" style="275" customWidth="1"/>
    <col min="11785" max="12031" width="9.140625" style="275"/>
    <col min="12032" max="12032" width="20.85546875" style="275" customWidth="1"/>
    <col min="12033" max="12033" width="10.28515625" style="275" customWidth="1"/>
    <col min="12034" max="12036" width="9.140625" style="275" customWidth="1"/>
    <col min="12037" max="12037" width="10.28515625" style="275" customWidth="1"/>
    <col min="12038" max="12038" width="8.5703125" style="275" customWidth="1"/>
    <col min="12039" max="12039" width="11.140625" style="275" customWidth="1"/>
    <col min="12040" max="12040" width="9" style="275" customWidth="1"/>
    <col min="12041" max="12287" width="9.140625" style="275"/>
    <col min="12288" max="12288" width="20.85546875" style="275" customWidth="1"/>
    <col min="12289" max="12289" width="10.28515625" style="275" customWidth="1"/>
    <col min="12290" max="12292" width="9.140625" style="275" customWidth="1"/>
    <col min="12293" max="12293" width="10.28515625" style="275" customWidth="1"/>
    <col min="12294" max="12294" width="8.5703125" style="275" customWidth="1"/>
    <col min="12295" max="12295" width="11.140625" style="275" customWidth="1"/>
    <col min="12296" max="12296" width="9" style="275" customWidth="1"/>
    <col min="12297" max="12543" width="9.140625" style="275"/>
    <col min="12544" max="12544" width="20.85546875" style="275" customWidth="1"/>
    <col min="12545" max="12545" width="10.28515625" style="275" customWidth="1"/>
    <col min="12546" max="12548" width="9.140625" style="275" customWidth="1"/>
    <col min="12549" max="12549" width="10.28515625" style="275" customWidth="1"/>
    <col min="12550" max="12550" width="8.5703125" style="275" customWidth="1"/>
    <col min="12551" max="12551" width="11.140625" style="275" customWidth="1"/>
    <col min="12552" max="12552" width="9" style="275" customWidth="1"/>
    <col min="12553" max="12799" width="9.140625" style="275"/>
    <col min="12800" max="12800" width="20.85546875" style="275" customWidth="1"/>
    <col min="12801" max="12801" width="10.28515625" style="275" customWidth="1"/>
    <col min="12802" max="12804" width="9.140625" style="275" customWidth="1"/>
    <col min="12805" max="12805" width="10.28515625" style="275" customWidth="1"/>
    <col min="12806" max="12806" width="8.5703125" style="275" customWidth="1"/>
    <col min="12807" max="12807" width="11.140625" style="275" customWidth="1"/>
    <col min="12808" max="12808" width="9" style="275" customWidth="1"/>
    <col min="12809" max="13055" width="9.140625" style="275"/>
    <col min="13056" max="13056" width="20.85546875" style="275" customWidth="1"/>
    <col min="13057" max="13057" width="10.28515625" style="275" customWidth="1"/>
    <col min="13058" max="13060" width="9.140625" style="275" customWidth="1"/>
    <col min="13061" max="13061" width="10.28515625" style="275" customWidth="1"/>
    <col min="13062" max="13062" width="8.5703125" style="275" customWidth="1"/>
    <col min="13063" max="13063" width="11.140625" style="275" customWidth="1"/>
    <col min="13064" max="13064" width="9" style="275" customWidth="1"/>
    <col min="13065" max="13311" width="9.140625" style="275"/>
    <col min="13312" max="13312" width="20.85546875" style="275" customWidth="1"/>
    <col min="13313" max="13313" width="10.28515625" style="275" customWidth="1"/>
    <col min="13314" max="13316" width="9.140625" style="275" customWidth="1"/>
    <col min="13317" max="13317" width="10.28515625" style="275" customWidth="1"/>
    <col min="13318" max="13318" width="8.5703125" style="275" customWidth="1"/>
    <col min="13319" max="13319" width="11.140625" style="275" customWidth="1"/>
    <col min="13320" max="13320" width="9" style="275" customWidth="1"/>
    <col min="13321" max="13567" width="9.140625" style="275"/>
    <col min="13568" max="13568" width="20.85546875" style="275" customWidth="1"/>
    <col min="13569" max="13569" width="10.28515625" style="275" customWidth="1"/>
    <col min="13570" max="13572" width="9.140625" style="275" customWidth="1"/>
    <col min="13573" max="13573" width="10.28515625" style="275" customWidth="1"/>
    <col min="13574" max="13574" width="8.5703125" style="275" customWidth="1"/>
    <col min="13575" max="13575" width="11.140625" style="275" customWidth="1"/>
    <col min="13576" max="13576" width="9" style="275" customWidth="1"/>
    <col min="13577" max="13823" width="9.140625" style="275"/>
    <col min="13824" max="13824" width="20.85546875" style="275" customWidth="1"/>
    <col min="13825" max="13825" width="10.28515625" style="275" customWidth="1"/>
    <col min="13826" max="13828" width="9.140625" style="275" customWidth="1"/>
    <col min="13829" max="13829" width="10.28515625" style="275" customWidth="1"/>
    <col min="13830" max="13830" width="8.5703125" style="275" customWidth="1"/>
    <col min="13831" max="13831" width="11.140625" style="275" customWidth="1"/>
    <col min="13832" max="13832" width="9" style="275" customWidth="1"/>
    <col min="13833" max="14079" width="9.140625" style="275"/>
    <col min="14080" max="14080" width="20.85546875" style="275" customWidth="1"/>
    <col min="14081" max="14081" width="10.28515625" style="275" customWidth="1"/>
    <col min="14082" max="14084" width="9.140625" style="275" customWidth="1"/>
    <col min="14085" max="14085" width="10.28515625" style="275" customWidth="1"/>
    <col min="14086" max="14086" width="8.5703125" style="275" customWidth="1"/>
    <col min="14087" max="14087" width="11.140625" style="275" customWidth="1"/>
    <col min="14088" max="14088" width="9" style="275" customWidth="1"/>
    <col min="14089" max="14335" width="9.140625" style="275"/>
    <col min="14336" max="14336" width="20.85546875" style="275" customWidth="1"/>
    <col min="14337" max="14337" width="10.28515625" style="275" customWidth="1"/>
    <col min="14338" max="14340" width="9.140625" style="275" customWidth="1"/>
    <col min="14341" max="14341" width="10.28515625" style="275" customWidth="1"/>
    <col min="14342" max="14342" width="8.5703125" style="275" customWidth="1"/>
    <col min="14343" max="14343" width="11.140625" style="275" customWidth="1"/>
    <col min="14344" max="14344" width="9" style="275" customWidth="1"/>
    <col min="14345" max="14591" width="9.140625" style="275"/>
    <col min="14592" max="14592" width="20.85546875" style="275" customWidth="1"/>
    <col min="14593" max="14593" width="10.28515625" style="275" customWidth="1"/>
    <col min="14594" max="14596" width="9.140625" style="275" customWidth="1"/>
    <col min="14597" max="14597" width="10.28515625" style="275" customWidth="1"/>
    <col min="14598" max="14598" width="8.5703125" style="275" customWidth="1"/>
    <col min="14599" max="14599" width="11.140625" style="275" customWidth="1"/>
    <col min="14600" max="14600" width="9" style="275" customWidth="1"/>
    <col min="14601" max="14847" width="9.140625" style="275"/>
    <col min="14848" max="14848" width="20.85546875" style="275" customWidth="1"/>
    <col min="14849" max="14849" width="10.28515625" style="275" customWidth="1"/>
    <col min="14850" max="14852" width="9.140625" style="275" customWidth="1"/>
    <col min="14853" max="14853" width="10.28515625" style="275" customWidth="1"/>
    <col min="14854" max="14854" width="8.5703125" style="275" customWidth="1"/>
    <col min="14855" max="14855" width="11.140625" style="275" customWidth="1"/>
    <col min="14856" max="14856" width="9" style="275" customWidth="1"/>
    <col min="14857" max="15103" width="9.140625" style="275"/>
    <col min="15104" max="15104" width="20.85546875" style="275" customWidth="1"/>
    <col min="15105" max="15105" width="10.28515625" style="275" customWidth="1"/>
    <col min="15106" max="15108" width="9.140625" style="275" customWidth="1"/>
    <col min="15109" max="15109" width="10.28515625" style="275" customWidth="1"/>
    <col min="15110" max="15110" width="8.5703125" style="275" customWidth="1"/>
    <col min="15111" max="15111" width="11.140625" style="275" customWidth="1"/>
    <col min="15112" max="15112" width="9" style="275" customWidth="1"/>
    <col min="15113" max="15359" width="9.140625" style="275"/>
    <col min="15360" max="15360" width="20.85546875" style="275" customWidth="1"/>
    <col min="15361" max="15361" width="10.28515625" style="275" customWidth="1"/>
    <col min="15362" max="15364" width="9.140625" style="275" customWidth="1"/>
    <col min="15365" max="15365" width="10.28515625" style="275" customWidth="1"/>
    <col min="15366" max="15366" width="8.5703125" style="275" customWidth="1"/>
    <col min="15367" max="15367" width="11.140625" style="275" customWidth="1"/>
    <col min="15368" max="15368" width="9" style="275" customWidth="1"/>
    <col min="15369" max="15615" width="9.140625" style="275"/>
    <col min="15616" max="15616" width="20.85546875" style="275" customWidth="1"/>
    <col min="15617" max="15617" width="10.28515625" style="275" customWidth="1"/>
    <col min="15618" max="15620" width="9.140625" style="275" customWidth="1"/>
    <col min="15621" max="15621" width="10.28515625" style="275" customWidth="1"/>
    <col min="15622" max="15622" width="8.5703125" style="275" customWidth="1"/>
    <col min="15623" max="15623" width="11.140625" style="275" customWidth="1"/>
    <col min="15624" max="15624" width="9" style="275" customWidth="1"/>
    <col min="15625" max="15871" width="9.140625" style="275"/>
    <col min="15872" max="15872" width="20.85546875" style="275" customWidth="1"/>
    <col min="15873" max="15873" width="10.28515625" style="275" customWidth="1"/>
    <col min="15874" max="15876" width="9.140625" style="275" customWidth="1"/>
    <col min="15877" max="15877" width="10.28515625" style="275" customWidth="1"/>
    <col min="15878" max="15878" width="8.5703125" style="275" customWidth="1"/>
    <col min="15879" max="15879" width="11.140625" style="275" customWidth="1"/>
    <col min="15880" max="15880" width="9" style="275" customWidth="1"/>
    <col min="15881" max="16127" width="9.140625" style="275"/>
    <col min="16128" max="16128" width="20.85546875" style="275" customWidth="1"/>
    <col min="16129" max="16129" width="10.28515625" style="275" customWidth="1"/>
    <col min="16130" max="16132" width="9.140625" style="275" customWidth="1"/>
    <col min="16133" max="16133" width="10.28515625" style="275" customWidth="1"/>
    <col min="16134" max="16134" width="8.5703125" style="275" customWidth="1"/>
    <col min="16135" max="16135" width="11.140625" style="275" customWidth="1"/>
    <col min="16136" max="16136" width="9" style="275" customWidth="1"/>
    <col min="16137" max="16384" width="9.140625" style="275"/>
  </cols>
  <sheetData>
    <row r="1" spans="1:8">
      <c r="A1" s="2" t="s">
        <v>540</v>
      </c>
      <c r="H1" s="276"/>
    </row>
    <row r="2" spans="1:8">
      <c r="H2" s="276"/>
    </row>
    <row r="3" spans="1:8">
      <c r="A3" s="279" t="s">
        <v>548</v>
      </c>
      <c r="H3" s="276"/>
    </row>
    <row r="4" spans="1:8">
      <c r="A4" s="279"/>
    </row>
    <row r="5" spans="1:8" ht="39" customHeight="1">
      <c r="A5" s="443" t="s">
        <v>0</v>
      </c>
      <c r="B5" s="448" t="s">
        <v>213</v>
      </c>
      <c r="C5" s="336" t="s">
        <v>207</v>
      </c>
      <c r="D5" s="336" t="s">
        <v>208</v>
      </c>
      <c r="E5" s="336" t="s">
        <v>209</v>
      </c>
      <c r="F5" s="336" t="s">
        <v>210</v>
      </c>
      <c r="G5" s="337" t="s">
        <v>211</v>
      </c>
      <c r="H5" s="281"/>
    </row>
    <row r="6" spans="1:8" ht="15.75" customHeight="1">
      <c r="A6" s="443"/>
      <c r="B6" s="448"/>
      <c r="C6" s="465" t="s">
        <v>212</v>
      </c>
      <c r="D6" s="465"/>
      <c r="E6" s="465"/>
      <c r="F6" s="465"/>
      <c r="G6" s="466"/>
      <c r="H6" s="281"/>
    </row>
    <row r="7" spans="1:8">
      <c r="A7" s="8"/>
      <c r="B7" s="282"/>
      <c r="C7" s="283"/>
      <c r="D7" s="283"/>
      <c r="E7" s="283"/>
      <c r="F7" s="283"/>
      <c r="G7" s="284"/>
    </row>
    <row r="8" spans="1:8">
      <c r="A8" s="8" t="s">
        <v>214</v>
      </c>
      <c r="B8" s="12">
        <v>109160</v>
      </c>
      <c r="C8" s="283">
        <v>8</v>
      </c>
      <c r="D8" s="283">
        <v>25</v>
      </c>
      <c r="E8" s="283">
        <v>27</v>
      </c>
      <c r="F8" s="283">
        <v>19</v>
      </c>
      <c r="G8" s="284">
        <v>21</v>
      </c>
    </row>
    <row r="9" spans="1:8" ht="15" customHeight="1">
      <c r="A9" s="8" t="s">
        <v>215</v>
      </c>
      <c r="B9" s="12">
        <v>109160</v>
      </c>
      <c r="C9" s="283">
        <v>16</v>
      </c>
      <c r="D9" s="283">
        <v>29</v>
      </c>
      <c r="E9" s="283">
        <v>31</v>
      </c>
      <c r="F9" s="283">
        <v>11</v>
      </c>
      <c r="G9" s="284">
        <v>13</v>
      </c>
    </row>
    <row r="10" spans="1:8" ht="15" customHeight="1">
      <c r="A10" s="8" t="s">
        <v>216</v>
      </c>
      <c r="B10" s="12">
        <v>109160</v>
      </c>
      <c r="C10" s="283">
        <v>24</v>
      </c>
      <c r="D10" s="283">
        <v>23</v>
      </c>
      <c r="E10" s="283">
        <v>24</v>
      </c>
      <c r="F10" s="283">
        <v>14</v>
      </c>
      <c r="G10" s="284">
        <v>15</v>
      </c>
    </row>
    <row r="11" spans="1:8" ht="6" customHeight="1"/>
    <row r="12" spans="1:8" ht="15" customHeight="1">
      <c r="A12" s="286" t="s">
        <v>614</v>
      </c>
    </row>
    <row r="13" spans="1:8" ht="15" customHeight="1"/>
    <row r="14" spans="1:8" ht="15" customHeight="1"/>
    <row r="15" spans="1:8" ht="15" customHeight="1"/>
  </sheetData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1.7109375" style="3" customWidth="1"/>
    <col min="2" max="2" width="14.7109375" style="3" customWidth="1"/>
    <col min="3" max="3" width="15.28515625" style="3" customWidth="1"/>
    <col min="4" max="4" width="9.140625" style="3"/>
    <col min="5" max="5" width="11.42578125" style="3" customWidth="1"/>
    <col min="6" max="6" width="11.7109375" style="3" customWidth="1"/>
    <col min="7" max="16384" width="9.140625" style="3"/>
  </cols>
  <sheetData>
    <row r="1" spans="1:5" ht="15.75">
      <c r="A1" s="25" t="s">
        <v>535</v>
      </c>
      <c r="E1" s="2" t="s">
        <v>540</v>
      </c>
    </row>
    <row r="3" spans="1:5" s="27" customFormat="1" ht="14.25">
      <c r="A3" s="39" t="s">
        <v>685</v>
      </c>
      <c r="B3" s="40"/>
    </row>
    <row r="4" spans="1:5" s="27" customFormat="1">
      <c r="A4" s="287"/>
    </row>
    <row r="5" spans="1:5" s="27" customFormat="1" ht="51.75" customHeight="1">
      <c r="A5" s="434" t="s">
        <v>0</v>
      </c>
      <c r="B5" s="46" t="s">
        <v>150</v>
      </c>
      <c r="C5" s="47" t="s">
        <v>151</v>
      </c>
    </row>
    <row r="6" spans="1:5" s="27" customFormat="1" ht="18.75" customHeight="1">
      <c r="A6" s="437"/>
      <c r="B6" s="436" t="s">
        <v>315</v>
      </c>
      <c r="C6" s="446"/>
    </row>
    <row r="7" spans="1:5" s="27" customFormat="1" ht="7.5" customHeight="1">
      <c r="A7" s="96"/>
      <c r="B7" s="101"/>
      <c r="C7" s="36"/>
    </row>
    <row r="8" spans="1:5" s="27" customFormat="1">
      <c r="A8" s="48" t="s">
        <v>615</v>
      </c>
      <c r="B8" s="147">
        <v>100</v>
      </c>
      <c r="C8" s="149">
        <v>100</v>
      </c>
    </row>
    <row r="9" spans="1:5" s="27" customFormat="1">
      <c r="A9" s="92" t="s">
        <v>296</v>
      </c>
      <c r="B9" s="82">
        <v>68.662980632089784</v>
      </c>
      <c r="C9" s="151">
        <v>68.531694787839825</v>
      </c>
    </row>
    <row r="10" spans="1:5" s="27" customFormat="1">
      <c r="A10" s="92" t="s">
        <v>297</v>
      </c>
      <c r="B10" s="82">
        <v>31.337019367910209</v>
      </c>
      <c r="C10" s="151">
        <v>31.468305212160168</v>
      </c>
    </row>
    <row r="11" spans="1:5" s="27" customFormat="1">
      <c r="A11" s="48" t="s">
        <v>616</v>
      </c>
      <c r="B11" s="147">
        <v>100</v>
      </c>
      <c r="C11" s="149">
        <v>100</v>
      </c>
    </row>
    <row r="12" spans="1:5" s="27" customFormat="1">
      <c r="A12" s="92" t="s">
        <v>296</v>
      </c>
      <c r="B12" s="82">
        <v>62.475108355059426</v>
      </c>
      <c r="C12" s="151">
        <v>62.200113803049625</v>
      </c>
      <c r="D12" s="158"/>
    </row>
    <row r="13" spans="1:5" s="27" customFormat="1">
      <c r="A13" s="92" t="s">
        <v>297</v>
      </c>
      <c r="B13" s="82">
        <v>37.524891644940567</v>
      </c>
      <c r="C13" s="151">
        <v>37.799886196950375</v>
      </c>
      <c r="D13" s="158"/>
    </row>
    <row r="14" spans="1:5" s="27" customFormat="1">
      <c r="A14" s="48" t="s">
        <v>617</v>
      </c>
      <c r="B14" s="147">
        <v>100</v>
      </c>
      <c r="C14" s="149">
        <v>100</v>
      </c>
    </row>
    <row r="15" spans="1:5" s="27" customFormat="1">
      <c r="A15" s="92" t="s">
        <v>296</v>
      </c>
      <c r="B15" s="82">
        <v>62.342460963363457</v>
      </c>
      <c r="C15" s="151">
        <v>62.110460149314996</v>
      </c>
      <c r="D15" s="158"/>
    </row>
    <row r="16" spans="1:5" s="27" customFormat="1">
      <c r="A16" s="92" t="s">
        <v>297</v>
      </c>
      <c r="B16" s="82">
        <v>37.65753903663655</v>
      </c>
      <c r="C16" s="151">
        <v>37.889539850685004</v>
      </c>
      <c r="D16" s="158"/>
    </row>
    <row r="17" spans="1:8" ht="4.5" customHeight="1">
      <c r="A17" s="218"/>
      <c r="B17" s="217"/>
      <c r="C17" s="217"/>
    </row>
    <row r="18" spans="1:8" s="27" customFormat="1">
      <c r="A18" s="162" t="s">
        <v>686</v>
      </c>
    </row>
    <row r="19" spans="1:8">
      <c r="H19" s="263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1.140625" style="3" customWidth="1"/>
    <col min="2" max="2" width="14.7109375" style="3" customWidth="1"/>
    <col min="3" max="3" width="15.28515625" style="3" customWidth="1"/>
    <col min="4" max="16384" width="9.140625" style="3"/>
  </cols>
  <sheetData>
    <row r="1" spans="1:5">
      <c r="A1" s="2" t="s">
        <v>540</v>
      </c>
    </row>
    <row r="3" spans="1:5" s="27" customFormat="1" ht="14.25">
      <c r="A3" s="39" t="s">
        <v>678</v>
      </c>
      <c r="B3" s="40"/>
    </row>
    <row r="4" spans="1:5" s="27" customFormat="1">
      <c r="A4" s="287"/>
    </row>
    <row r="5" spans="1:5" s="27" customFormat="1" ht="51.75" customHeight="1">
      <c r="A5" s="434" t="s">
        <v>0</v>
      </c>
      <c r="B5" s="46" t="s">
        <v>150</v>
      </c>
      <c r="C5" s="47" t="s">
        <v>151</v>
      </c>
    </row>
    <row r="6" spans="1:5" s="27" customFormat="1">
      <c r="A6" s="437"/>
      <c r="B6" s="436" t="s">
        <v>519</v>
      </c>
      <c r="C6" s="446"/>
    </row>
    <row r="7" spans="1:5" s="27" customFormat="1" ht="7.5" customHeight="1">
      <c r="A7" s="96"/>
      <c r="B7" s="101"/>
      <c r="C7" s="36"/>
    </row>
    <row r="8" spans="1:5" s="27" customFormat="1">
      <c r="A8" s="48" t="s">
        <v>615</v>
      </c>
      <c r="B8" s="147">
        <v>104.5</v>
      </c>
      <c r="C8" s="149">
        <v>104.8</v>
      </c>
      <c r="E8" s="158"/>
    </row>
    <row r="9" spans="1:5" s="27" customFormat="1">
      <c r="A9" s="92" t="s">
        <v>296</v>
      </c>
      <c r="B9" s="82">
        <v>99.4</v>
      </c>
      <c r="C9" s="151">
        <v>99.6</v>
      </c>
      <c r="E9" s="158"/>
    </row>
    <row r="10" spans="1:5" s="27" customFormat="1">
      <c r="A10" s="92" t="s">
        <v>297</v>
      </c>
      <c r="B10" s="82">
        <v>117.7</v>
      </c>
      <c r="C10" s="151">
        <v>118.2</v>
      </c>
      <c r="E10" s="158"/>
    </row>
    <row r="11" spans="1:5" s="27" customFormat="1">
      <c r="A11" s="48" t="s">
        <v>616</v>
      </c>
      <c r="B11" s="147">
        <v>100.4</v>
      </c>
      <c r="C11" s="149">
        <v>100.4</v>
      </c>
      <c r="E11" s="158"/>
    </row>
    <row r="12" spans="1:5" s="27" customFormat="1">
      <c r="A12" s="92" t="s">
        <v>296</v>
      </c>
      <c r="B12" s="82">
        <v>93.3</v>
      </c>
      <c r="C12" s="151">
        <v>93.1</v>
      </c>
      <c r="E12" s="158"/>
    </row>
    <row r="13" spans="1:5" s="27" customFormat="1">
      <c r="A13" s="92" t="s">
        <v>297</v>
      </c>
      <c r="B13" s="82">
        <v>115</v>
      </c>
      <c r="C13" s="151">
        <v>115.5</v>
      </c>
      <c r="E13" s="158"/>
    </row>
    <row r="14" spans="1:5" s="27" customFormat="1">
      <c r="A14" s="48" t="s">
        <v>617</v>
      </c>
      <c r="B14" s="147">
        <v>103.4</v>
      </c>
      <c r="C14" s="149">
        <v>103.7</v>
      </c>
      <c r="E14" s="158"/>
    </row>
    <row r="15" spans="1:5" s="27" customFormat="1">
      <c r="A15" s="92" t="s">
        <v>296</v>
      </c>
      <c r="B15" s="82">
        <v>98.3</v>
      </c>
      <c r="C15" s="151">
        <v>98.4</v>
      </c>
      <c r="E15" s="158"/>
    </row>
    <row r="16" spans="1:5" s="27" customFormat="1">
      <c r="A16" s="92" t="s">
        <v>297</v>
      </c>
      <c r="B16" s="82">
        <v>113.2</v>
      </c>
      <c r="C16" s="151">
        <v>113.7</v>
      </c>
      <c r="E16" s="158"/>
    </row>
    <row r="17" spans="1:8" ht="4.5" customHeight="1">
      <c r="A17" s="218"/>
      <c r="B17" s="217"/>
      <c r="C17" s="217"/>
    </row>
    <row r="18" spans="1:8">
      <c r="A18" s="288" t="s">
        <v>298</v>
      </c>
    </row>
    <row r="19" spans="1:8">
      <c r="H19" s="263"/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D125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9.7109375" style="3" customWidth="1"/>
    <col min="2" max="2" width="13.85546875" style="3" customWidth="1"/>
    <col min="3" max="3" width="18.42578125" style="3" customWidth="1"/>
    <col min="4" max="4" width="11" style="3" bestFit="1" customWidth="1"/>
    <col min="5" max="16384" width="9.140625" style="3"/>
  </cols>
  <sheetData>
    <row r="1" spans="1:3">
      <c r="A1" s="2" t="s">
        <v>540</v>
      </c>
    </row>
    <row r="3" spans="1:3" s="27" customFormat="1">
      <c r="A3" s="39" t="s">
        <v>679</v>
      </c>
      <c r="B3" s="40"/>
    </row>
    <row r="4" spans="1:3" s="27" customFormat="1">
      <c r="A4" s="289"/>
    </row>
    <row r="5" spans="1:3" s="27" customFormat="1" ht="38.25">
      <c r="A5" s="457" t="s">
        <v>0</v>
      </c>
      <c r="B5" s="335" t="s">
        <v>150</v>
      </c>
      <c r="C5" s="334" t="s">
        <v>151</v>
      </c>
    </row>
    <row r="6" spans="1:3" s="27" customFormat="1">
      <c r="A6" s="457"/>
      <c r="B6" s="461" t="s">
        <v>132</v>
      </c>
      <c r="C6" s="458"/>
    </row>
    <row r="7" spans="1:3" s="27" customFormat="1" ht="22.5" customHeight="1">
      <c r="A7" s="247" t="s">
        <v>581</v>
      </c>
      <c r="B7" s="80">
        <v>100</v>
      </c>
      <c r="C7" s="290">
        <v>100</v>
      </c>
    </row>
    <row r="8" spans="1:3" s="27" customFormat="1" ht="22.5" customHeight="1">
      <c r="A8" s="467" t="s">
        <v>299</v>
      </c>
      <c r="B8" s="468"/>
      <c r="C8" s="469"/>
    </row>
    <row r="9" spans="1:3" s="27" customFormat="1">
      <c r="A9" s="49" t="s">
        <v>300</v>
      </c>
      <c r="B9" s="82">
        <v>68.662980632089784</v>
      </c>
      <c r="C9" s="155">
        <v>68.531694787839825</v>
      </c>
    </row>
    <row r="10" spans="1:3" s="27" customFormat="1">
      <c r="A10" s="92" t="s">
        <v>13</v>
      </c>
      <c r="B10" s="291"/>
      <c r="C10" s="292"/>
    </row>
    <row r="11" spans="1:3" s="27" customFormat="1">
      <c r="A11" s="65" t="s">
        <v>12</v>
      </c>
      <c r="B11" s="82">
        <v>18.167080566816018</v>
      </c>
      <c r="C11" s="155">
        <v>18.096162136095288</v>
      </c>
    </row>
    <row r="12" spans="1:3" s="27" customFormat="1">
      <c r="A12" s="107" t="s">
        <v>123</v>
      </c>
      <c r="B12" s="293"/>
      <c r="C12" s="68"/>
    </row>
    <row r="13" spans="1:3" s="27" customFormat="1">
      <c r="A13" s="294" t="s">
        <v>15</v>
      </c>
      <c r="B13" s="295">
        <v>9.8583973680062797</v>
      </c>
      <c r="C13" s="344">
        <v>9.8221071952658647</v>
      </c>
    </row>
    <row r="14" spans="1:3" s="27" customFormat="1">
      <c r="A14" s="294" t="s">
        <v>16</v>
      </c>
      <c r="B14" s="295">
        <v>0.71133693116585806</v>
      </c>
      <c r="C14" s="344">
        <v>0.6982038170230197</v>
      </c>
    </row>
    <row r="15" spans="1:3" s="27" customFormat="1">
      <c r="A15" s="294" t="s">
        <v>17</v>
      </c>
      <c r="B15" s="295">
        <v>1.6348532624134802</v>
      </c>
      <c r="C15" s="155">
        <v>1.5960934413763981</v>
      </c>
    </row>
    <row r="16" spans="1:3" s="27" customFormat="1">
      <c r="A16" s="294" t="s">
        <v>18</v>
      </c>
      <c r="B16" s="295">
        <v>0.94654415995024366</v>
      </c>
      <c r="C16" s="155">
        <v>0.96277923690476519</v>
      </c>
    </row>
    <row r="17" spans="1:4" s="27" customFormat="1">
      <c r="A17" s="294" t="s">
        <v>398</v>
      </c>
      <c r="B17" s="295">
        <v>0.96952509021115618</v>
      </c>
      <c r="C17" s="155">
        <v>0.98934859962729915</v>
      </c>
    </row>
    <row r="18" spans="1:4" s="27" customFormat="1">
      <c r="A18" s="294" t="s">
        <v>19</v>
      </c>
      <c r="B18" s="82">
        <v>2.6111614721395391</v>
      </c>
      <c r="C18" s="155">
        <v>2.6391752198613059</v>
      </c>
    </row>
    <row r="19" spans="1:4" s="27" customFormat="1">
      <c r="A19" s="294" t="s">
        <v>520</v>
      </c>
      <c r="B19" s="82">
        <v>1.0198856102823233</v>
      </c>
      <c r="C19" s="155">
        <v>0.96479288191558954</v>
      </c>
      <c r="D19" s="61"/>
    </row>
    <row r="20" spans="1:4" s="27" customFormat="1">
      <c r="A20" s="65" t="s">
        <v>301</v>
      </c>
      <c r="B20" s="82">
        <v>3.1317327774088048</v>
      </c>
      <c r="C20" s="155">
        <v>3.1954189603864092</v>
      </c>
      <c r="D20" s="61"/>
    </row>
    <row r="21" spans="1:4" s="27" customFormat="1" ht="25.5">
      <c r="A21" s="65" t="s">
        <v>521</v>
      </c>
      <c r="B21" s="82">
        <v>2.1052487655305745</v>
      </c>
      <c r="C21" s="155">
        <v>2.1265587137275062</v>
      </c>
      <c r="D21" s="61"/>
    </row>
    <row r="22" spans="1:4" s="27" customFormat="1">
      <c r="A22" s="65" t="s">
        <v>302</v>
      </c>
      <c r="B22" s="82">
        <v>10.83986171146992</v>
      </c>
      <c r="C22" s="155">
        <v>10.737013980229893</v>
      </c>
      <c r="D22" s="61"/>
    </row>
    <row r="23" spans="1:4" s="27" customFormat="1">
      <c r="A23" s="107" t="s">
        <v>123</v>
      </c>
      <c r="B23" s="293"/>
      <c r="C23" s="68"/>
      <c r="D23" s="61"/>
    </row>
    <row r="24" spans="1:4" s="27" customFormat="1">
      <c r="A24" s="294" t="s">
        <v>22</v>
      </c>
      <c r="B24" s="295">
        <v>2.3442161955328533</v>
      </c>
      <c r="C24" s="155">
        <v>2.3168777393106907</v>
      </c>
      <c r="D24" s="61"/>
    </row>
    <row r="25" spans="1:4" s="27" customFormat="1">
      <c r="A25" s="294" t="s">
        <v>303</v>
      </c>
      <c r="B25" s="295">
        <v>5.3942327319244052</v>
      </c>
      <c r="C25" s="155">
        <v>5.2728309352123182</v>
      </c>
      <c r="D25" s="61"/>
    </row>
    <row r="26" spans="1:4" s="27" customFormat="1" ht="18.75" customHeight="1">
      <c r="A26" s="294" t="s">
        <v>522</v>
      </c>
      <c r="B26" s="344">
        <v>1.8001672025375564</v>
      </c>
      <c r="C26" s="151">
        <v>1.8308937494423621</v>
      </c>
    </row>
    <row r="27" spans="1:4" s="27" customFormat="1">
      <c r="A27" s="65" t="s">
        <v>304</v>
      </c>
      <c r="B27" s="82">
        <v>10.665687193650077</v>
      </c>
      <c r="C27" s="151">
        <v>10.383024925083076</v>
      </c>
    </row>
    <row r="28" spans="1:4" s="27" customFormat="1">
      <c r="A28" s="65" t="s">
        <v>305</v>
      </c>
      <c r="B28" s="82">
        <v>17.751169137301698</v>
      </c>
      <c r="C28" s="151">
        <v>17.98991835407266</v>
      </c>
    </row>
    <row r="29" spans="1:4" s="27" customFormat="1">
      <c r="A29" s="65" t="s">
        <v>523</v>
      </c>
      <c r="B29" s="82">
        <v>1.2432075934322389</v>
      </c>
      <c r="C29" s="151">
        <v>1.2504158160395633</v>
      </c>
    </row>
    <row r="30" spans="1:4" s="27" customFormat="1">
      <c r="A30" s="107" t="s">
        <v>524</v>
      </c>
      <c r="B30" s="82">
        <v>1.2014341136833795</v>
      </c>
      <c r="C30" s="151">
        <v>1.2110003565027265</v>
      </c>
    </row>
    <row r="31" spans="1:4" s="27" customFormat="1" ht="22.5" customHeight="1">
      <c r="A31" s="467" t="s">
        <v>306</v>
      </c>
      <c r="B31" s="468"/>
      <c r="C31" s="469"/>
    </row>
    <row r="32" spans="1:4" s="27" customFormat="1">
      <c r="A32" s="49" t="s">
        <v>300</v>
      </c>
      <c r="B32" s="82">
        <v>31.337019367910209</v>
      </c>
      <c r="C32" s="151">
        <v>31.468305212160168</v>
      </c>
    </row>
    <row r="33" spans="1:3" s="27" customFormat="1">
      <c r="A33" s="92" t="s">
        <v>13</v>
      </c>
      <c r="B33" s="82"/>
      <c r="C33" s="151"/>
    </row>
    <row r="34" spans="1:3" s="27" customFormat="1">
      <c r="A34" s="65" t="s">
        <v>307</v>
      </c>
      <c r="B34" s="82">
        <v>16.804879660827357</v>
      </c>
      <c r="C34" s="151">
        <v>16.965395924538949</v>
      </c>
    </row>
    <row r="35" spans="1:3" s="27" customFormat="1">
      <c r="A35" s="107" t="s">
        <v>13</v>
      </c>
      <c r="B35" s="82"/>
      <c r="C35" s="151"/>
    </row>
    <row r="36" spans="1:3" s="27" customFormat="1">
      <c r="A36" s="294" t="s">
        <v>308</v>
      </c>
      <c r="B36" s="82">
        <v>3.4012314549585718</v>
      </c>
      <c r="C36" s="151">
        <v>3.3985531279869265</v>
      </c>
    </row>
    <row r="37" spans="1:3" s="27" customFormat="1">
      <c r="A37" s="294" t="s">
        <v>309</v>
      </c>
      <c r="B37" s="82">
        <v>6.5795336207732452E-2</v>
      </c>
      <c r="C37" s="151">
        <v>6.3101461568036823E-2</v>
      </c>
    </row>
    <row r="38" spans="1:3" s="27" customFormat="1">
      <c r="A38" s="294" t="s">
        <v>310</v>
      </c>
      <c r="B38" s="82">
        <v>9.3674772505682</v>
      </c>
      <c r="C38" s="151">
        <v>9.4466537590344704</v>
      </c>
    </row>
    <row r="39" spans="1:3" s="27" customFormat="1">
      <c r="A39" s="294" t="s">
        <v>311</v>
      </c>
      <c r="B39" s="82">
        <v>2.8157084323846764E-2</v>
      </c>
      <c r="C39" s="151">
        <v>2.7730039101757191E-2</v>
      </c>
    </row>
    <row r="40" spans="1:3" s="27" customFormat="1">
      <c r="A40" s="294" t="s">
        <v>312</v>
      </c>
      <c r="B40" s="82">
        <v>3.8646791108008838</v>
      </c>
      <c r="C40" s="151">
        <v>3.9500818700252642</v>
      </c>
    </row>
    <row r="41" spans="1:3" s="27" customFormat="1">
      <c r="A41" s="65" t="s">
        <v>313</v>
      </c>
      <c r="B41" s="82">
        <v>11.23429429822782</v>
      </c>
      <c r="C41" s="151">
        <v>11.196556281777402</v>
      </c>
    </row>
    <row r="42" spans="1:3" s="27" customFormat="1">
      <c r="A42" s="65" t="s">
        <v>314</v>
      </c>
      <c r="B42" s="82">
        <v>2.1731607257490291</v>
      </c>
      <c r="C42" s="151">
        <v>2.1495973688123207</v>
      </c>
    </row>
    <row r="43" spans="1:3" s="27" customFormat="1">
      <c r="A43" s="35" t="s">
        <v>525</v>
      </c>
      <c r="B43" s="82">
        <v>0.48899099669548424</v>
      </c>
      <c r="C43" s="151">
        <v>0.49918607198806436</v>
      </c>
    </row>
    <row r="44" spans="1:3" s="27" customFormat="1"/>
    <row r="45" spans="1:3" s="27" customFormat="1"/>
    <row r="46" spans="1:3" s="27" customFormat="1"/>
    <row r="47" spans="1:3" s="27" customFormat="1"/>
    <row r="48" spans="1:3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</sheetData>
  <mergeCells count="4">
    <mergeCell ref="A5:A6"/>
    <mergeCell ref="B6:C6"/>
    <mergeCell ref="A8:C8"/>
    <mergeCell ref="A31:C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86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2.140625" style="3" customWidth="1"/>
    <col min="2" max="2" width="20.5703125" style="3" customWidth="1"/>
    <col min="3" max="3" width="19.28515625" style="3" customWidth="1"/>
    <col min="4" max="5" width="9.85546875" style="3" bestFit="1" customWidth="1"/>
    <col min="6" max="16384" width="9.140625" style="3"/>
  </cols>
  <sheetData>
    <row r="1" spans="1:5" ht="15.75">
      <c r="A1" s="25" t="s">
        <v>536</v>
      </c>
      <c r="E1" s="2" t="s">
        <v>540</v>
      </c>
    </row>
    <row r="3" spans="1:5" s="27" customFormat="1">
      <c r="A3" s="39" t="s">
        <v>657</v>
      </c>
      <c r="B3" s="39"/>
    </row>
    <row r="4" spans="1:5" s="27" customFormat="1">
      <c r="A4" s="42"/>
      <c r="B4" s="73"/>
    </row>
    <row r="5" spans="1:5" s="27" customFormat="1" ht="37.5" customHeight="1">
      <c r="A5" s="457" t="s">
        <v>0</v>
      </c>
      <c r="B5" s="44" t="s">
        <v>150</v>
      </c>
      <c r="C5" s="45" t="s">
        <v>151</v>
      </c>
    </row>
    <row r="6" spans="1:5" s="27" customFormat="1" ht="18.75" customHeight="1">
      <c r="A6" s="457"/>
      <c r="B6" s="461" t="s">
        <v>152</v>
      </c>
      <c r="C6" s="458"/>
    </row>
    <row r="7" spans="1:5" s="27" customFormat="1" ht="18.75" customHeight="1">
      <c r="A7" s="48" t="s">
        <v>584</v>
      </c>
      <c r="B7" s="412">
        <v>1125715</v>
      </c>
      <c r="C7" s="413">
        <v>1101085</v>
      </c>
    </row>
    <row r="8" spans="1:5" s="27" customFormat="1" ht="7.5" customHeight="1">
      <c r="A8" s="49"/>
      <c r="B8" s="50"/>
      <c r="C8" s="51"/>
    </row>
    <row r="9" spans="1:5" s="27" customFormat="1" ht="14.25">
      <c r="A9" s="49" t="s">
        <v>585</v>
      </c>
      <c r="B9" s="50">
        <v>832627</v>
      </c>
      <c r="C9" s="374">
        <v>816729</v>
      </c>
    </row>
    <row r="10" spans="1:5" s="27" customFormat="1">
      <c r="A10" s="52" t="s">
        <v>14</v>
      </c>
      <c r="B10" s="74">
        <v>710541</v>
      </c>
      <c r="C10" s="374">
        <v>697195</v>
      </c>
    </row>
    <row r="11" spans="1:5" s="27" customFormat="1">
      <c r="A11" s="59" t="s">
        <v>15</v>
      </c>
      <c r="B11" s="74">
        <f>B12+B13</f>
        <v>344700</v>
      </c>
      <c r="C11" s="374">
        <f>C12+C13</f>
        <v>337811</v>
      </c>
    </row>
    <row r="12" spans="1:5" s="27" customFormat="1">
      <c r="A12" s="75" t="s">
        <v>324</v>
      </c>
      <c r="B12" s="74">
        <v>272008</v>
      </c>
      <c r="C12" s="374">
        <v>265833</v>
      </c>
    </row>
    <row r="13" spans="1:5" s="27" customFormat="1">
      <c r="A13" s="75" t="s">
        <v>325</v>
      </c>
      <c r="B13" s="74">
        <v>72692</v>
      </c>
      <c r="C13" s="374">
        <v>71978</v>
      </c>
    </row>
    <row r="14" spans="1:5" s="27" customFormat="1">
      <c r="A14" s="59" t="s">
        <v>320</v>
      </c>
      <c r="B14" s="74">
        <v>39577</v>
      </c>
      <c r="C14" s="374">
        <v>37987</v>
      </c>
    </row>
    <row r="15" spans="1:5" s="27" customFormat="1">
      <c r="A15" s="53" t="s">
        <v>392</v>
      </c>
      <c r="B15" s="74">
        <f>B16+B17</f>
        <v>111524</v>
      </c>
      <c r="C15" s="374">
        <f>C16+C17</f>
        <v>108431</v>
      </c>
    </row>
    <row r="16" spans="1:5" s="27" customFormat="1">
      <c r="A16" s="54" t="s">
        <v>393</v>
      </c>
      <c r="B16" s="74">
        <v>13114</v>
      </c>
      <c r="C16" s="374">
        <v>12047</v>
      </c>
    </row>
    <row r="17" spans="1:11" s="27" customFormat="1">
      <c r="A17" s="54" t="s">
        <v>394</v>
      </c>
      <c r="B17" s="74">
        <v>98410</v>
      </c>
      <c r="C17" s="374">
        <v>96384</v>
      </c>
    </row>
    <row r="18" spans="1:11" s="27" customFormat="1">
      <c r="A18" s="53" t="s">
        <v>395</v>
      </c>
      <c r="B18" s="74">
        <v>75503</v>
      </c>
      <c r="C18" s="374">
        <v>75057</v>
      </c>
    </row>
    <row r="19" spans="1:11" s="27" customFormat="1">
      <c r="A19" s="53" t="s">
        <v>321</v>
      </c>
      <c r="B19" s="74">
        <f>B20+B21</f>
        <v>139237</v>
      </c>
      <c r="C19" s="374">
        <f>C20+C21</f>
        <v>137909</v>
      </c>
    </row>
    <row r="20" spans="1:11" s="27" customFormat="1">
      <c r="A20" s="54" t="s">
        <v>396</v>
      </c>
      <c r="B20" s="74">
        <v>131892</v>
      </c>
      <c r="C20" s="374">
        <v>130685</v>
      </c>
    </row>
    <row r="21" spans="1:11" s="27" customFormat="1">
      <c r="A21" s="54" t="s">
        <v>397</v>
      </c>
      <c r="B21" s="74">
        <v>7345</v>
      </c>
      <c r="C21" s="374">
        <v>7224</v>
      </c>
    </row>
    <row r="22" spans="1:11" s="27" customFormat="1">
      <c r="A22" s="52" t="s">
        <v>398</v>
      </c>
      <c r="B22" s="74">
        <f>B23+B24</f>
        <v>68503</v>
      </c>
      <c r="C22" s="374">
        <f>C23+C24</f>
        <v>68447</v>
      </c>
    </row>
    <row r="23" spans="1:11" s="27" customFormat="1">
      <c r="A23" s="53" t="s">
        <v>396</v>
      </c>
      <c r="B23" s="74">
        <v>6549</v>
      </c>
      <c r="C23" s="374">
        <v>6549</v>
      </c>
    </row>
    <row r="24" spans="1:11" s="27" customFormat="1">
      <c r="A24" s="53" t="s">
        <v>397</v>
      </c>
      <c r="B24" s="74">
        <v>61954</v>
      </c>
      <c r="C24" s="374">
        <v>61898</v>
      </c>
    </row>
    <row r="25" spans="1:11" s="27" customFormat="1">
      <c r="A25" s="52" t="s">
        <v>326</v>
      </c>
      <c r="B25" s="50">
        <f>14190+919+48</f>
        <v>15157</v>
      </c>
      <c r="C25" s="51">
        <f>14152+915+0</f>
        <v>15067</v>
      </c>
      <c r="E25" s="41"/>
      <c r="G25" s="41"/>
      <c r="I25" s="41"/>
      <c r="K25" s="41"/>
    </row>
    <row r="26" spans="1:11" s="27" customFormat="1">
      <c r="A26" s="52" t="s">
        <v>327</v>
      </c>
      <c r="B26" s="50">
        <v>38426</v>
      </c>
      <c r="C26" s="374">
        <v>36020</v>
      </c>
      <c r="G26" s="41"/>
      <c r="K26" s="41"/>
    </row>
    <row r="27" spans="1:11" s="27" customFormat="1">
      <c r="A27" s="49"/>
      <c r="B27" s="50"/>
      <c r="C27" s="51"/>
      <c r="G27" s="41"/>
      <c r="K27" s="41"/>
    </row>
    <row r="28" spans="1:11" s="27" customFormat="1">
      <c r="A28" s="49" t="s">
        <v>354</v>
      </c>
      <c r="B28" s="50">
        <v>22564</v>
      </c>
      <c r="C28" s="51">
        <v>22422</v>
      </c>
    </row>
    <row r="29" spans="1:11" s="27" customFormat="1">
      <c r="A29" s="49" t="s">
        <v>13</v>
      </c>
      <c r="B29" s="50"/>
      <c r="C29" s="51"/>
    </row>
    <row r="30" spans="1:11" s="27" customFormat="1">
      <c r="A30" s="52" t="s">
        <v>328</v>
      </c>
      <c r="B30" s="50">
        <v>4938</v>
      </c>
      <c r="C30" s="51">
        <v>4813</v>
      </c>
    </row>
    <row r="31" spans="1:11" s="27" customFormat="1">
      <c r="A31" s="52" t="s">
        <v>329</v>
      </c>
      <c r="B31" s="50">
        <v>16306</v>
      </c>
      <c r="C31" s="51">
        <v>16289</v>
      </c>
    </row>
    <row r="32" spans="1:11" s="27" customFormat="1">
      <c r="A32" s="49"/>
      <c r="B32" s="50"/>
      <c r="C32" s="51"/>
    </row>
    <row r="33" spans="1:3" s="27" customFormat="1" ht="14.25">
      <c r="A33" s="49" t="s">
        <v>586</v>
      </c>
      <c r="B33" s="74">
        <v>17194</v>
      </c>
      <c r="C33" s="51">
        <v>17154</v>
      </c>
    </row>
    <row r="34" spans="1:3" s="27" customFormat="1">
      <c r="A34" s="49"/>
      <c r="B34" s="414"/>
      <c r="C34" s="415"/>
    </row>
    <row r="35" spans="1:3" s="27" customFormat="1">
      <c r="A35" s="49" t="s">
        <v>706</v>
      </c>
      <c r="B35" s="74">
        <v>172397</v>
      </c>
      <c r="C35" s="76">
        <v>165593</v>
      </c>
    </row>
    <row r="36" spans="1:3" s="27" customFormat="1">
      <c r="A36" s="52" t="s">
        <v>322</v>
      </c>
      <c r="B36" s="74">
        <v>37787</v>
      </c>
      <c r="C36" s="76">
        <v>36590</v>
      </c>
    </row>
    <row r="37" spans="1:3" s="27" customFormat="1">
      <c r="A37" s="52" t="s">
        <v>323</v>
      </c>
      <c r="B37" s="74">
        <v>114935</v>
      </c>
      <c r="C37" s="76">
        <v>109476</v>
      </c>
    </row>
    <row r="38" spans="1:3" s="27" customFormat="1">
      <c r="A38" s="52" t="s">
        <v>572</v>
      </c>
      <c r="B38" s="74">
        <v>568</v>
      </c>
      <c r="C38" s="76">
        <v>558</v>
      </c>
    </row>
    <row r="39" spans="1:3" s="27" customFormat="1">
      <c r="A39" s="52" t="s">
        <v>573</v>
      </c>
      <c r="B39" s="74">
        <v>82</v>
      </c>
      <c r="C39" s="76">
        <v>82</v>
      </c>
    </row>
    <row r="40" spans="1:3" s="27" customFormat="1">
      <c r="A40" s="52" t="s">
        <v>331</v>
      </c>
      <c r="B40" s="74">
        <v>11030</v>
      </c>
      <c r="C40" s="76">
        <v>9363</v>
      </c>
    </row>
    <row r="41" spans="1:3" s="27" customFormat="1">
      <c r="A41" s="52" t="s">
        <v>529</v>
      </c>
      <c r="B41" s="74">
        <v>48</v>
      </c>
      <c r="C41" s="76">
        <v>48</v>
      </c>
    </row>
    <row r="42" spans="1:3" s="61" customFormat="1" ht="25.5">
      <c r="A42" s="58" t="s">
        <v>351</v>
      </c>
      <c r="B42" s="50">
        <v>7464</v>
      </c>
      <c r="C42" s="51">
        <v>7439</v>
      </c>
    </row>
    <row r="43" spans="1:3" s="27" customFormat="1">
      <c r="A43" s="57"/>
      <c r="B43" s="74"/>
      <c r="C43" s="76"/>
    </row>
    <row r="44" spans="1:3" s="27" customFormat="1">
      <c r="A44" s="49" t="s">
        <v>332</v>
      </c>
      <c r="B44" s="74">
        <v>62060</v>
      </c>
      <c r="C44" s="76">
        <v>60576</v>
      </c>
    </row>
    <row r="45" spans="1:3" s="27" customFormat="1">
      <c r="A45" s="52" t="s">
        <v>333</v>
      </c>
      <c r="B45" s="74">
        <v>856</v>
      </c>
      <c r="C45" s="51">
        <v>854</v>
      </c>
    </row>
    <row r="46" spans="1:3" s="27" customFormat="1" ht="15" customHeight="1">
      <c r="A46" s="53" t="s">
        <v>334</v>
      </c>
      <c r="B46" s="50">
        <v>610</v>
      </c>
      <c r="C46" s="51">
        <v>610</v>
      </c>
    </row>
    <row r="47" spans="1:3" s="27" customFormat="1">
      <c r="A47" s="52" t="s">
        <v>353</v>
      </c>
      <c r="B47" s="74">
        <v>21652</v>
      </c>
      <c r="C47" s="51">
        <v>20953</v>
      </c>
    </row>
    <row r="48" spans="1:3" s="27" customFormat="1" ht="14.25">
      <c r="A48" s="52" t="s">
        <v>587</v>
      </c>
      <c r="B48" s="50">
        <v>20508</v>
      </c>
      <c r="C48" s="51">
        <v>20210</v>
      </c>
    </row>
    <row r="49" spans="1:7" s="27" customFormat="1" ht="15" customHeight="1">
      <c r="A49" s="52" t="s">
        <v>530</v>
      </c>
      <c r="B49" s="74">
        <v>19044</v>
      </c>
      <c r="C49" s="76">
        <v>18559</v>
      </c>
    </row>
    <row r="50" spans="1:7" s="27" customFormat="1">
      <c r="A50" s="52"/>
      <c r="B50" s="50"/>
      <c r="C50" s="51"/>
    </row>
    <row r="51" spans="1:7" s="61" customFormat="1">
      <c r="A51" s="58" t="s">
        <v>335</v>
      </c>
      <c r="B51" s="74">
        <f>13362+6912</f>
        <v>20274</v>
      </c>
      <c r="C51" s="51">
        <v>19980</v>
      </c>
    </row>
    <row r="52" spans="1:7" s="61" customFormat="1">
      <c r="A52" s="59" t="s">
        <v>336</v>
      </c>
      <c r="B52" s="74">
        <v>1092</v>
      </c>
      <c r="C52" s="51">
        <v>1078</v>
      </c>
      <c r="G52" s="62"/>
    </row>
    <row r="53" spans="1:7" s="61" customFormat="1">
      <c r="A53" s="59" t="s">
        <v>337</v>
      </c>
      <c r="B53" s="74">
        <v>954</v>
      </c>
      <c r="C53" s="51">
        <v>954</v>
      </c>
    </row>
    <row r="54" spans="1:7" s="61" customFormat="1">
      <c r="A54" s="59" t="s">
        <v>338</v>
      </c>
      <c r="B54" s="74">
        <v>1599</v>
      </c>
      <c r="C54" s="51">
        <v>1504</v>
      </c>
    </row>
    <row r="55" spans="1:7" s="61" customFormat="1" ht="25.5">
      <c r="A55" s="59" t="s">
        <v>552</v>
      </c>
      <c r="B55" s="74">
        <v>8896</v>
      </c>
      <c r="C55" s="51">
        <v>8724</v>
      </c>
    </row>
    <row r="56" spans="1:7" s="61" customFormat="1" ht="25.5">
      <c r="A56" s="59" t="s">
        <v>339</v>
      </c>
      <c r="B56" s="74">
        <f>6912+821</f>
        <v>7733</v>
      </c>
      <c r="C56" s="51">
        <f>6900+820</f>
        <v>7720</v>
      </c>
    </row>
    <row r="57" spans="1:7" s="61" customFormat="1">
      <c r="A57" s="58"/>
      <c r="B57" s="50"/>
      <c r="C57" s="51"/>
      <c r="D57" s="62"/>
    </row>
    <row r="58" spans="1:7" s="61" customFormat="1">
      <c r="A58" s="58" t="s">
        <v>340</v>
      </c>
      <c r="B58" s="74">
        <v>234</v>
      </c>
      <c r="C58" s="51">
        <v>230</v>
      </c>
    </row>
    <row r="59" spans="1:7" s="61" customFormat="1">
      <c r="A59" s="59" t="s">
        <v>336</v>
      </c>
      <c r="B59" s="74">
        <v>8</v>
      </c>
      <c r="C59" s="51">
        <v>8</v>
      </c>
    </row>
    <row r="60" spans="1:7" s="61" customFormat="1">
      <c r="A60" s="59" t="s">
        <v>337</v>
      </c>
      <c r="B60" s="74">
        <v>115</v>
      </c>
      <c r="C60" s="51">
        <v>114</v>
      </c>
    </row>
    <row r="61" spans="1:7" s="61" customFormat="1">
      <c r="A61" s="59" t="s">
        <v>338</v>
      </c>
      <c r="B61" s="74">
        <v>0</v>
      </c>
      <c r="C61" s="51">
        <v>0</v>
      </c>
    </row>
    <row r="62" spans="1:7" s="61" customFormat="1" ht="25.5">
      <c r="A62" s="59" t="s">
        <v>552</v>
      </c>
      <c r="B62" s="74">
        <v>49</v>
      </c>
      <c r="C62" s="51">
        <v>49</v>
      </c>
    </row>
    <row r="63" spans="1:7" s="61" customFormat="1" ht="25.5">
      <c r="A63" s="59" t="s">
        <v>339</v>
      </c>
      <c r="B63" s="74">
        <v>62</v>
      </c>
      <c r="C63" s="51">
        <v>59</v>
      </c>
    </row>
    <row r="64" spans="1:7" s="61" customFormat="1">
      <c r="A64" s="58"/>
      <c r="B64" s="50"/>
      <c r="C64" s="51"/>
    </row>
    <row r="65" spans="1:4" s="61" customFormat="1" ht="28.5" customHeight="1">
      <c r="A65" s="58" t="s">
        <v>341</v>
      </c>
      <c r="B65" s="50">
        <v>6035</v>
      </c>
      <c r="C65" s="51">
        <v>5932</v>
      </c>
    </row>
    <row r="66" spans="1:4" s="61" customFormat="1">
      <c r="A66" s="59" t="s">
        <v>342</v>
      </c>
      <c r="B66" s="74">
        <v>1573</v>
      </c>
      <c r="C66" s="51">
        <v>1528</v>
      </c>
    </row>
    <row r="67" spans="1:4" s="61" customFormat="1">
      <c r="A67" s="59" t="s">
        <v>343</v>
      </c>
      <c r="B67" s="74">
        <v>623</v>
      </c>
      <c r="C67" s="51">
        <v>604</v>
      </c>
    </row>
    <row r="68" spans="1:4" s="61" customFormat="1">
      <c r="A68" s="59" t="s">
        <v>344</v>
      </c>
      <c r="B68" s="74">
        <v>58</v>
      </c>
      <c r="C68" s="51">
        <v>58</v>
      </c>
    </row>
    <row r="69" spans="1:4" s="61" customFormat="1" ht="25.5">
      <c r="A69" s="59" t="s">
        <v>345</v>
      </c>
      <c r="B69" s="74">
        <v>61</v>
      </c>
      <c r="C69" s="51">
        <v>61</v>
      </c>
    </row>
    <row r="70" spans="1:4" s="61" customFormat="1">
      <c r="A70" s="59" t="s">
        <v>346</v>
      </c>
      <c r="B70" s="74">
        <v>2559</v>
      </c>
      <c r="C70" s="51">
        <v>2525</v>
      </c>
    </row>
    <row r="71" spans="1:4" s="61" customFormat="1">
      <c r="A71" s="59" t="s">
        <v>347</v>
      </c>
      <c r="B71" s="74">
        <v>1161</v>
      </c>
      <c r="C71" s="51">
        <v>1156</v>
      </c>
    </row>
    <row r="72" spans="1:4" s="61" customFormat="1">
      <c r="A72" s="58"/>
      <c r="B72" s="50"/>
      <c r="C72" s="51"/>
    </row>
    <row r="73" spans="1:4" s="61" customFormat="1" ht="25.5">
      <c r="A73" s="58" t="s">
        <v>348</v>
      </c>
      <c r="B73" s="50">
        <v>13009</v>
      </c>
      <c r="C73" s="51">
        <v>12627</v>
      </c>
      <c r="D73" s="60"/>
    </row>
    <row r="74" spans="1:4" s="61" customFormat="1">
      <c r="A74" s="59" t="s">
        <v>342</v>
      </c>
      <c r="B74" s="74">
        <v>4251</v>
      </c>
      <c r="C74" s="51">
        <v>4209</v>
      </c>
    </row>
    <row r="75" spans="1:4" s="61" customFormat="1">
      <c r="A75" s="59" t="s">
        <v>343</v>
      </c>
      <c r="B75" s="74">
        <v>2828</v>
      </c>
      <c r="C75" s="51">
        <v>2734</v>
      </c>
    </row>
    <row r="76" spans="1:4" s="61" customFormat="1" ht="25.5">
      <c r="A76" s="59" t="s">
        <v>345</v>
      </c>
      <c r="B76" s="74">
        <v>1239</v>
      </c>
      <c r="C76" s="51">
        <v>1225</v>
      </c>
    </row>
    <row r="77" spans="1:4" s="61" customFormat="1">
      <c r="A77" s="59" t="s">
        <v>346</v>
      </c>
      <c r="B77" s="74">
        <v>3868</v>
      </c>
      <c r="C77" s="51">
        <v>3777</v>
      </c>
    </row>
    <row r="78" spans="1:4" s="61" customFormat="1">
      <c r="A78" s="59" t="s">
        <v>347</v>
      </c>
      <c r="B78" s="74">
        <v>823</v>
      </c>
      <c r="C78" s="51">
        <v>682</v>
      </c>
    </row>
    <row r="79" spans="1:4" s="61" customFormat="1">
      <c r="A79" s="58"/>
      <c r="B79" s="50"/>
      <c r="C79" s="51"/>
    </row>
    <row r="80" spans="1:4" s="27" customFormat="1">
      <c r="A80" s="49" t="s">
        <v>349</v>
      </c>
      <c r="B80" s="74">
        <v>18873</v>
      </c>
      <c r="C80" s="76">
        <v>18611</v>
      </c>
      <c r="D80" s="61"/>
    </row>
    <row r="81" spans="1:4" s="27" customFormat="1">
      <c r="A81" s="65" t="s">
        <v>13</v>
      </c>
      <c r="B81" s="74"/>
      <c r="C81" s="76"/>
      <c r="D81" s="61"/>
    </row>
    <row r="82" spans="1:4" s="61" customFormat="1">
      <c r="A82" s="58" t="s">
        <v>350</v>
      </c>
      <c r="B82" s="50">
        <v>4802</v>
      </c>
      <c r="C82" s="51">
        <v>4795</v>
      </c>
    </row>
    <row r="83" spans="1:4">
      <c r="B83" s="24"/>
    </row>
    <row r="84" spans="1:4" s="61" customFormat="1">
      <c r="A84" s="134" t="s">
        <v>352</v>
      </c>
      <c r="B84" s="55"/>
      <c r="C84" s="55"/>
    </row>
    <row r="85" spans="1:4" s="27" customFormat="1">
      <c r="A85" s="134" t="s">
        <v>707</v>
      </c>
      <c r="B85" s="55"/>
      <c r="C85" s="430"/>
    </row>
    <row r="86" spans="1:4" s="27" customFormat="1">
      <c r="A86" s="134" t="s">
        <v>574</v>
      </c>
      <c r="B86" s="55"/>
      <c r="C86" s="55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scale="67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8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2.140625" style="27" customWidth="1"/>
    <col min="2" max="2" width="20.5703125" style="27" customWidth="1"/>
    <col min="3" max="3" width="19.28515625" style="27" customWidth="1"/>
    <col min="4" max="16384" width="9.140625" style="27"/>
  </cols>
  <sheetData>
    <row r="1" spans="1:3">
      <c r="A1" s="2" t="s">
        <v>540</v>
      </c>
    </row>
    <row r="3" spans="1:3">
      <c r="A3" s="39" t="s">
        <v>658</v>
      </c>
      <c r="B3" s="39"/>
    </row>
    <row r="4" spans="1:3">
      <c r="A4" s="42"/>
      <c r="B4" s="39"/>
    </row>
    <row r="5" spans="1:3" ht="37.5" customHeight="1">
      <c r="A5" s="457" t="s">
        <v>0</v>
      </c>
      <c r="B5" s="44" t="s">
        <v>150</v>
      </c>
      <c r="C5" s="45" t="s">
        <v>151</v>
      </c>
    </row>
    <row r="6" spans="1:3" ht="18.75" customHeight="1">
      <c r="A6" s="457"/>
      <c r="B6" s="461" t="s">
        <v>527</v>
      </c>
      <c r="C6" s="458"/>
    </row>
    <row r="7" spans="1:3" s="28" customFormat="1" ht="18.75" customHeight="1">
      <c r="A7" s="48" t="s">
        <v>641</v>
      </c>
      <c r="B7" s="380"/>
      <c r="C7" s="381"/>
    </row>
    <row r="8" spans="1:3" ht="7.5" customHeight="1">
      <c r="A8" s="49"/>
      <c r="B8" s="378"/>
      <c r="C8" s="379"/>
    </row>
    <row r="9" spans="1:3" ht="14.25">
      <c r="A9" s="49" t="s">
        <v>585</v>
      </c>
      <c r="B9" s="71">
        <v>39.513996063063054</v>
      </c>
      <c r="C9" s="377">
        <v>39.261707371723055</v>
      </c>
    </row>
    <row r="10" spans="1:3">
      <c r="A10" s="52" t="s">
        <v>14</v>
      </c>
      <c r="B10" s="71">
        <v>39.583323129840501</v>
      </c>
      <c r="C10" s="377">
        <v>39.356736637526083</v>
      </c>
    </row>
    <row r="11" spans="1:3">
      <c r="A11" s="53" t="s">
        <v>15</v>
      </c>
      <c r="B11" s="71">
        <v>47.536304032492019</v>
      </c>
      <c r="C11" s="377">
        <v>47.272682061862994</v>
      </c>
    </row>
    <row r="12" spans="1:3">
      <c r="A12" s="54" t="s">
        <v>324</v>
      </c>
      <c r="B12" s="71">
        <v>50.271135407782126</v>
      </c>
      <c r="C12" s="377">
        <v>50</v>
      </c>
    </row>
    <row r="13" spans="1:3">
      <c r="A13" s="54" t="s">
        <v>325</v>
      </c>
      <c r="B13" s="71">
        <v>37.302770593737961</v>
      </c>
      <c r="C13" s="377">
        <v>37.200005557253604</v>
      </c>
    </row>
    <row r="14" spans="1:3">
      <c r="A14" s="53" t="s">
        <v>320</v>
      </c>
      <c r="B14" s="71">
        <v>26.357985698764434</v>
      </c>
      <c r="C14" s="377">
        <v>25.800010529918129</v>
      </c>
    </row>
    <row r="15" spans="1:3">
      <c r="A15" s="53" t="s">
        <v>392</v>
      </c>
      <c r="B15" s="71">
        <v>37.554320146336217</v>
      </c>
      <c r="C15" s="377">
        <v>37.211046656398999</v>
      </c>
    </row>
    <row r="16" spans="1:3">
      <c r="A16" s="54" t="s">
        <v>393</v>
      </c>
      <c r="B16" s="71">
        <v>45.458060088455085</v>
      </c>
      <c r="C16" s="377">
        <v>44.500041504108907</v>
      </c>
    </row>
    <row r="17" spans="1:3">
      <c r="A17" s="54" t="s">
        <v>394</v>
      </c>
      <c r="B17" s="71">
        <v>36.501077126308303</v>
      </c>
      <c r="C17" s="377">
        <v>36.299997924966803</v>
      </c>
    </row>
    <row r="18" spans="1:3">
      <c r="A18" s="53" t="s">
        <v>395</v>
      </c>
      <c r="B18" s="71">
        <v>25.29135266148365</v>
      </c>
      <c r="C18" s="377">
        <v>25.29999866767923</v>
      </c>
    </row>
    <row r="19" spans="1:3">
      <c r="A19" s="53" t="s">
        <v>321</v>
      </c>
      <c r="B19" s="71">
        <v>33.029000912113879</v>
      </c>
      <c r="C19" s="377">
        <v>33.038090334931006</v>
      </c>
    </row>
    <row r="20" spans="1:3">
      <c r="A20" s="54" t="s">
        <v>396</v>
      </c>
      <c r="B20" s="71">
        <v>33.30166348224305</v>
      </c>
      <c r="C20" s="377">
        <v>33.300003825993805</v>
      </c>
    </row>
    <row r="21" spans="1:3">
      <c r="A21" s="54" t="s">
        <v>397</v>
      </c>
      <c r="B21" s="71">
        <v>28.132879509870659</v>
      </c>
      <c r="C21" s="377">
        <v>28.299972314507198</v>
      </c>
    </row>
    <row r="22" spans="1:3">
      <c r="A22" s="52" t="s">
        <v>398</v>
      </c>
      <c r="B22" s="71">
        <v>28.051618177306104</v>
      </c>
      <c r="C22" s="377">
        <v>28.047847239469956</v>
      </c>
    </row>
    <row r="23" spans="1:3">
      <c r="A23" s="53" t="s">
        <v>396</v>
      </c>
      <c r="B23" s="71">
        <v>28.500076347533973</v>
      </c>
      <c r="C23" s="377">
        <v>28.500076347533973</v>
      </c>
    </row>
    <row r="24" spans="1:3">
      <c r="A24" s="53" t="s">
        <v>397</v>
      </c>
      <c r="B24" s="71">
        <v>28.004212803047423</v>
      </c>
      <c r="C24" s="377">
        <v>28</v>
      </c>
    </row>
    <row r="25" spans="1:3">
      <c r="A25" s="52" t="s">
        <v>326</v>
      </c>
      <c r="B25" s="71">
        <v>15.394669129775021</v>
      </c>
      <c r="C25" s="377">
        <v>15.430410831618769</v>
      </c>
    </row>
    <row r="26" spans="1:3">
      <c r="A26" s="52" t="s">
        <v>327</v>
      </c>
      <c r="B26" s="71">
        <v>68.180112423879663</v>
      </c>
      <c r="C26" s="377">
        <v>68.7</v>
      </c>
    </row>
    <row r="27" spans="1:3">
      <c r="A27" s="49"/>
      <c r="B27" s="71"/>
      <c r="C27" s="377"/>
    </row>
    <row r="28" spans="1:3">
      <c r="A28" s="49" t="s">
        <v>354</v>
      </c>
      <c r="B28" s="71">
        <v>19.836509484134019</v>
      </c>
      <c r="C28" s="377">
        <v>19.803005976273305</v>
      </c>
    </row>
    <row r="29" spans="1:3">
      <c r="A29" s="49" t="s">
        <v>13</v>
      </c>
      <c r="B29" s="71"/>
      <c r="C29" s="377"/>
    </row>
    <row r="30" spans="1:3">
      <c r="A30" s="52" t="s">
        <v>328</v>
      </c>
      <c r="B30" s="71">
        <v>19.160591332523289</v>
      </c>
      <c r="C30" s="377">
        <v>19</v>
      </c>
    </row>
    <row r="31" spans="1:3">
      <c r="A31" s="52" t="s">
        <v>329</v>
      </c>
      <c r="B31" s="71">
        <v>20.003679627131117</v>
      </c>
      <c r="C31" s="377">
        <v>20</v>
      </c>
    </row>
    <row r="32" spans="1:3">
      <c r="A32" s="49"/>
      <c r="B32" s="71"/>
      <c r="C32" s="72"/>
    </row>
    <row r="33" spans="1:3" ht="14.25">
      <c r="A33" s="49" t="s">
        <v>586</v>
      </c>
      <c r="B33" s="50">
        <v>195.1</v>
      </c>
      <c r="C33" s="374">
        <v>210.32353969919552</v>
      </c>
    </row>
    <row r="34" spans="1:3">
      <c r="A34" s="49"/>
      <c r="B34" s="71"/>
      <c r="C34" s="72"/>
    </row>
    <row r="35" spans="1:3">
      <c r="A35" s="49" t="s">
        <v>330</v>
      </c>
      <c r="B35" s="71"/>
      <c r="C35" s="72"/>
    </row>
    <row r="36" spans="1:3">
      <c r="A36" s="52" t="s">
        <v>322</v>
      </c>
      <c r="B36" s="71">
        <v>534.43618175563029</v>
      </c>
      <c r="C36" s="377">
        <v>533.99901612462418</v>
      </c>
    </row>
    <row r="37" spans="1:3">
      <c r="A37" s="52" t="s">
        <v>323</v>
      </c>
      <c r="B37" s="71">
        <v>26.05644929742898</v>
      </c>
      <c r="C37" s="377">
        <v>25.972487120464759</v>
      </c>
    </row>
    <row r="38" spans="1:3">
      <c r="A38" s="52" t="s">
        <v>572</v>
      </c>
      <c r="B38" s="71">
        <v>17.258802816901408</v>
      </c>
      <c r="C38" s="377">
        <v>17.299283154121863</v>
      </c>
    </row>
    <row r="39" spans="1:3">
      <c r="A39" s="52" t="s">
        <v>573</v>
      </c>
      <c r="B39" s="71">
        <v>38</v>
      </c>
      <c r="C39" s="377">
        <v>38</v>
      </c>
    </row>
    <row r="40" spans="1:3">
      <c r="A40" s="52" t="s">
        <v>331</v>
      </c>
      <c r="B40" s="71">
        <v>17.899999999999999</v>
      </c>
      <c r="C40" s="377">
        <v>21.027662074121544</v>
      </c>
    </row>
    <row r="41" spans="1:3">
      <c r="A41" s="52" t="s">
        <v>529</v>
      </c>
      <c r="B41" s="71">
        <v>70</v>
      </c>
      <c r="C41" s="377">
        <v>70</v>
      </c>
    </row>
    <row r="42" spans="1:3" s="61" customFormat="1" ht="25.5">
      <c r="A42" s="58" t="s">
        <v>351</v>
      </c>
      <c r="B42" s="71">
        <v>17.990353697749196</v>
      </c>
      <c r="C42" s="377">
        <v>18.029708294125555</v>
      </c>
    </row>
    <row r="43" spans="1:3">
      <c r="A43" s="57"/>
      <c r="B43" s="71"/>
      <c r="C43" s="377"/>
    </row>
    <row r="44" spans="1:3">
      <c r="A44" s="49" t="s">
        <v>332</v>
      </c>
      <c r="B44" s="71"/>
      <c r="C44" s="377"/>
    </row>
    <row r="45" spans="1:3">
      <c r="A45" s="52" t="s">
        <v>333</v>
      </c>
      <c r="B45" s="71">
        <v>527.85514018691583</v>
      </c>
      <c r="C45" s="377">
        <v>528.85714285714289</v>
      </c>
    </row>
    <row r="46" spans="1:3">
      <c r="A46" s="53" t="s">
        <v>334</v>
      </c>
      <c r="B46" s="71">
        <v>568</v>
      </c>
      <c r="C46" s="377">
        <v>568</v>
      </c>
    </row>
    <row r="47" spans="1:3" ht="15" customHeight="1">
      <c r="A47" s="52" t="s">
        <v>353</v>
      </c>
      <c r="B47" s="71">
        <v>469.47367448734531</v>
      </c>
      <c r="C47" s="377">
        <v>477</v>
      </c>
    </row>
    <row r="48" spans="1:3" ht="14.25">
      <c r="A48" s="52" t="s">
        <v>587</v>
      </c>
      <c r="B48" s="71" t="s">
        <v>390</v>
      </c>
      <c r="C48" s="377" t="s">
        <v>390</v>
      </c>
    </row>
    <row r="49" spans="1:3" ht="15" customHeight="1">
      <c r="A49" s="52" t="s">
        <v>530</v>
      </c>
      <c r="B49" s="71" t="s">
        <v>390</v>
      </c>
      <c r="C49" s="377" t="s">
        <v>390</v>
      </c>
    </row>
    <row r="50" spans="1:3" ht="15" customHeight="1">
      <c r="A50" s="52"/>
      <c r="B50" s="71"/>
      <c r="C50" s="377"/>
    </row>
    <row r="51" spans="1:3">
      <c r="A51" s="58" t="s">
        <v>335</v>
      </c>
      <c r="B51" s="71">
        <v>21.818338759001676</v>
      </c>
      <c r="C51" s="377">
        <v>21.997897897897897</v>
      </c>
    </row>
    <row r="52" spans="1:3" s="61" customFormat="1">
      <c r="A52" s="59" t="s">
        <v>336</v>
      </c>
      <c r="B52" s="71">
        <v>19.968864468864467</v>
      </c>
      <c r="C52" s="377">
        <v>20</v>
      </c>
    </row>
    <row r="53" spans="1:3" s="61" customFormat="1">
      <c r="A53" s="59" t="s">
        <v>337</v>
      </c>
      <c r="B53" s="71">
        <v>18.79979035639413</v>
      </c>
      <c r="C53" s="377">
        <v>18.79979035639413</v>
      </c>
    </row>
    <row r="54" spans="1:3" s="61" customFormat="1">
      <c r="A54" s="59" t="s">
        <v>338</v>
      </c>
      <c r="B54" s="71">
        <v>24.509693558474048</v>
      </c>
      <c r="C54" s="377">
        <v>25.299867021276597</v>
      </c>
    </row>
    <row r="55" spans="1:3" s="61" customFormat="1" ht="25.5">
      <c r="A55" s="59" t="s">
        <v>552</v>
      </c>
      <c r="B55" s="71">
        <v>18.753821942446042</v>
      </c>
      <c r="C55" s="377">
        <v>19</v>
      </c>
    </row>
    <row r="56" spans="1:3" s="61" customFormat="1" ht="25.5">
      <c r="A56" s="59" t="s">
        <v>339</v>
      </c>
      <c r="B56" s="71">
        <v>25.420793999741367</v>
      </c>
      <c r="C56" s="377">
        <v>25.416580310880828</v>
      </c>
    </row>
    <row r="57" spans="1:3" s="61" customFormat="1">
      <c r="A57" s="58"/>
      <c r="B57" s="71"/>
      <c r="C57" s="377"/>
    </row>
    <row r="58" spans="1:3" s="61" customFormat="1">
      <c r="A58" s="58" t="s">
        <v>340</v>
      </c>
      <c r="B58" s="50">
        <v>221.89743589743588</v>
      </c>
      <c r="C58" s="374">
        <v>224.32608695652175</v>
      </c>
    </row>
    <row r="59" spans="1:3" s="61" customFormat="1">
      <c r="A59" s="59" t="s">
        <v>336</v>
      </c>
      <c r="B59" s="71">
        <v>240</v>
      </c>
      <c r="C59" s="377">
        <v>240</v>
      </c>
    </row>
    <row r="60" spans="1:3" s="61" customFormat="1">
      <c r="A60" s="59" t="s">
        <v>337</v>
      </c>
      <c r="B60" s="71">
        <v>218.52173913043478</v>
      </c>
      <c r="C60" s="377">
        <v>220</v>
      </c>
    </row>
    <row r="61" spans="1:3" s="61" customFormat="1">
      <c r="A61" s="59" t="s">
        <v>338</v>
      </c>
      <c r="B61" s="71" t="s">
        <v>390</v>
      </c>
      <c r="C61" s="377" t="s">
        <v>390</v>
      </c>
    </row>
    <row r="62" spans="1:3" s="61" customFormat="1" ht="25.5">
      <c r="A62" s="59" t="s">
        <v>552</v>
      </c>
      <c r="B62" s="71">
        <v>225</v>
      </c>
      <c r="C62" s="377">
        <v>225</v>
      </c>
    </row>
    <row r="63" spans="1:3" s="61" customFormat="1" ht="25.5">
      <c r="A63" s="59" t="s">
        <v>339</v>
      </c>
      <c r="B63" s="71">
        <v>223.37096774193549</v>
      </c>
      <c r="C63" s="377">
        <v>230</v>
      </c>
    </row>
    <row r="64" spans="1:3" s="61" customFormat="1">
      <c r="A64" s="58"/>
      <c r="B64" s="71"/>
      <c r="C64" s="377"/>
    </row>
    <row r="65" spans="1:3" s="61" customFormat="1" ht="25.5">
      <c r="A65" s="58" t="s">
        <v>341</v>
      </c>
      <c r="B65" s="71">
        <v>6.9199668599834299</v>
      </c>
      <c r="C65" s="377">
        <v>6.920768712070128</v>
      </c>
    </row>
    <row r="66" spans="1:3" s="61" customFormat="1">
      <c r="A66" s="59" t="s">
        <v>342</v>
      </c>
      <c r="B66" s="71">
        <v>4.8912905276541636</v>
      </c>
      <c r="C66" s="377">
        <v>5</v>
      </c>
    </row>
    <row r="67" spans="1:3" s="61" customFormat="1">
      <c r="A67" s="59" t="s">
        <v>343</v>
      </c>
      <c r="B67" s="71">
        <v>4.942215088282504</v>
      </c>
      <c r="C67" s="377">
        <v>5</v>
      </c>
    </row>
    <row r="68" spans="1:3" s="61" customFormat="1">
      <c r="A68" s="59" t="s">
        <v>344</v>
      </c>
      <c r="B68" s="71">
        <v>10</v>
      </c>
      <c r="C68" s="377">
        <v>10</v>
      </c>
    </row>
    <row r="69" spans="1:3" s="61" customFormat="1" ht="25.5">
      <c r="A69" s="59" t="s">
        <v>345</v>
      </c>
      <c r="B69" s="71">
        <v>6</v>
      </c>
      <c r="C69" s="377">
        <v>6</v>
      </c>
    </row>
    <row r="70" spans="1:3" s="61" customFormat="1">
      <c r="A70" s="59" t="s">
        <v>346</v>
      </c>
      <c r="B70" s="71">
        <v>8.1211410707307543</v>
      </c>
      <c r="C70" s="377">
        <v>8</v>
      </c>
    </row>
    <row r="71" spans="1:3" s="61" customFormat="1">
      <c r="A71" s="59" t="s">
        <v>347</v>
      </c>
      <c r="B71" s="71">
        <v>7.9767441860465116</v>
      </c>
      <c r="C71" s="377">
        <v>8</v>
      </c>
    </row>
    <row r="72" spans="1:3" s="61" customFormat="1">
      <c r="A72" s="58"/>
      <c r="B72" s="71"/>
      <c r="C72" s="377"/>
    </row>
    <row r="73" spans="1:3" s="61" customFormat="1" ht="25.5">
      <c r="A73" s="58" t="s">
        <v>348</v>
      </c>
      <c r="B73" s="71">
        <v>308.20285955876699</v>
      </c>
      <c r="C73" s="377">
        <v>310.96380771362954</v>
      </c>
    </row>
    <row r="74" spans="1:3" s="61" customFormat="1">
      <c r="A74" s="59" t="s">
        <v>342</v>
      </c>
      <c r="B74" s="71">
        <v>322.59021406727828</v>
      </c>
      <c r="C74" s="377">
        <v>325</v>
      </c>
    </row>
    <row r="75" spans="1:3" s="61" customFormat="1">
      <c r="A75" s="59" t="s">
        <v>343</v>
      </c>
      <c r="B75" s="71">
        <v>345.91513437057989</v>
      </c>
      <c r="C75" s="377">
        <v>350</v>
      </c>
    </row>
    <row r="76" spans="1:3" s="61" customFormat="1" ht="25.5">
      <c r="A76" s="59" t="s">
        <v>345</v>
      </c>
      <c r="B76" s="71">
        <v>272.37288135593218</v>
      </c>
      <c r="C76" s="377">
        <v>272</v>
      </c>
    </row>
    <row r="77" spans="1:3" s="61" customFormat="1">
      <c r="A77" s="59" t="s">
        <v>346</v>
      </c>
      <c r="B77" s="71">
        <v>293.48397104446741</v>
      </c>
      <c r="C77" s="377">
        <v>295</v>
      </c>
    </row>
    <row r="78" spans="1:3" s="61" customFormat="1">
      <c r="A78" s="59" t="s">
        <v>347</v>
      </c>
      <c r="B78" s="71">
        <v>227.4</v>
      </c>
      <c r="C78" s="377">
        <v>226.2</v>
      </c>
    </row>
    <row r="79" spans="1:3" s="61" customFormat="1">
      <c r="A79" s="58"/>
      <c r="B79" s="71"/>
      <c r="C79" s="377"/>
    </row>
    <row r="80" spans="1:3">
      <c r="A80" s="49" t="s">
        <v>349</v>
      </c>
      <c r="B80" s="71"/>
      <c r="C80" s="377"/>
    </row>
    <row r="81" spans="1:3">
      <c r="A81" s="65" t="s">
        <v>13</v>
      </c>
      <c r="B81" s="71"/>
      <c r="C81" s="377"/>
    </row>
    <row r="82" spans="1:3">
      <c r="A82" s="58" t="s">
        <v>350</v>
      </c>
      <c r="B82" s="71">
        <v>15.98271553519367</v>
      </c>
      <c r="C82" s="377">
        <v>16</v>
      </c>
    </row>
    <row r="83" spans="1:3">
      <c r="B83" s="377"/>
      <c r="C83" s="377"/>
    </row>
    <row r="84" spans="1:3" s="61" customFormat="1">
      <c r="A84" s="66"/>
      <c r="B84" s="50"/>
      <c r="C84" s="51"/>
    </row>
    <row r="85" spans="1:3" s="61" customFormat="1">
      <c r="A85" s="134" t="s">
        <v>352</v>
      </c>
      <c r="B85" s="50"/>
      <c r="C85" s="51"/>
    </row>
    <row r="86" spans="1:3">
      <c r="A86" s="134" t="s">
        <v>708</v>
      </c>
      <c r="B86" s="50"/>
      <c r="C86" s="431"/>
    </row>
    <row r="87" spans="1:3">
      <c r="A87" s="134" t="s">
        <v>574</v>
      </c>
      <c r="B87" s="50"/>
      <c r="C87" s="51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88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"/>
    </sheetView>
  </sheetViews>
  <sheetFormatPr defaultColWidth="9.140625" defaultRowHeight="12.75"/>
  <cols>
    <col min="1" max="1" width="32.140625" style="27" customWidth="1"/>
    <col min="2" max="2" width="20.5703125" style="27" customWidth="1"/>
    <col min="3" max="3" width="19.28515625" style="27" customWidth="1"/>
    <col min="4" max="16384" width="9.140625" style="27"/>
  </cols>
  <sheetData>
    <row r="1" spans="1:3">
      <c r="A1" s="2" t="s">
        <v>540</v>
      </c>
    </row>
    <row r="3" spans="1:3">
      <c r="A3" s="39" t="s">
        <v>659</v>
      </c>
      <c r="B3" s="39"/>
    </row>
    <row r="4" spans="1:3">
      <c r="A4" s="42"/>
      <c r="B4" s="39"/>
    </row>
    <row r="5" spans="1:3" ht="37.5" customHeight="1">
      <c r="A5" s="457" t="s">
        <v>0</v>
      </c>
      <c r="B5" s="44" t="s">
        <v>150</v>
      </c>
      <c r="C5" s="45" t="s">
        <v>151</v>
      </c>
    </row>
    <row r="6" spans="1:3" ht="18.75" customHeight="1">
      <c r="A6" s="457"/>
      <c r="B6" s="461" t="s">
        <v>528</v>
      </c>
      <c r="C6" s="458"/>
    </row>
    <row r="7" spans="1:3" ht="18.75" customHeight="1">
      <c r="A7" s="48" t="s">
        <v>584</v>
      </c>
      <c r="B7" s="412"/>
      <c r="C7" s="413"/>
    </row>
    <row r="8" spans="1:3" ht="7.5" customHeight="1">
      <c r="A8" s="49"/>
      <c r="B8" s="50"/>
      <c r="C8" s="51"/>
    </row>
    <row r="9" spans="1:3" ht="14.25">
      <c r="A9" s="49" t="s">
        <v>585</v>
      </c>
      <c r="B9" s="373">
        <v>32900420</v>
      </c>
      <c r="C9" s="374">
        <v>32066175</v>
      </c>
    </row>
    <row r="10" spans="1:3">
      <c r="A10" s="52" t="s">
        <v>14</v>
      </c>
      <c r="B10" s="373">
        <v>28125574</v>
      </c>
      <c r="C10" s="374">
        <v>27439320</v>
      </c>
    </row>
    <row r="11" spans="1:3">
      <c r="A11" s="53" t="s">
        <v>15</v>
      </c>
      <c r="B11" s="373">
        <v>16385764</v>
      </c>
      <c r="C11" s="374">
        <v>15969232</v>
      </c>
    </row>
    <row r="12" spans="1:3">
      <c r="A12" s="54" t="s">
        <v>324</v>
      </c>
      <c r="B12" s="373">
        <v>13674151</v>
      </c>
      <c r="C12" s="374">
        <v>13291650</v>
      </c>
    </row>
    <row r="13" spans="1:3">
      <c r="A13" s="54" t="s">
        <v>325</v>
      </c>
      <c r="B13" s="373">
        <v>2711613</v>
      </c>
      <c r="C13" s="374">
        <v>2677582</v>
      </c>
    </row>
    <row r="14" spans="1:3">
      <c r="A14" s="53" t="s">
        <v>320</v>
      </c>
      <c r="B14" s="373">
        <v>1043170</v>
      </c>
      <c r="C14" s="374">
        <v>980065</v>
      </c>
    </row>
    <row r="15" spans="1:3">
      <c r="A15" s="53" t="s">
        <v>392</v>
      </c>
      <c r="B15" s="373">
        <v>4188208</v>
      </c>
      <c r="C15" s="374">
        <v>4034831</v>
      </c>
    </row>
    <row r="16" spans="1:3">
      <c r="A16" s="54" t="s">
        <v>393</v>
      </c>
      <c r="B16" s="373">
        <v>596137</v>
      </c>
      <c r="C16" s="374">
        <v>536092</v>
      </c>
    </row>
    <row r="17" spans="1:3">
      <c r="A17" s="54" t="s">
        <v>394</v>
      </c>
      <c r="B17" s="373">
        <v>3592071</v>
      </c>
      <c r="C17" s="374">
        <v>3498739</v>
      </c>
    </row>
    <row r="18" spans="1:3">
      <c r="A18" s="53" t="s">
        <v>395</v>
      </c>
      <c r="B18" s="373">
        <v>1909573</v>
      </c>
      <c r="C18" s="374">
        <v>1898942</v>
      </c>
    </row>
    <row r="19" spans="1:3">
      <c r="A19" s="53" t="s">
        <v>321</v>
      </c>
      <c r="B19" s="373">
        <v>4598859</v>
      </c>
      <c r="C19" s="374">
        <v>4556250</v>
      </c>
    </row>
    <row r="20" spans="1:3">
      <c r="A20" s="54" t="s">
        <v>396</v>
      </c>
      <c r="B20" s="373">
        <v>4392223</v>
      </c>
      <c r="C20" s="374">
        <v>4351811</v>
      </c>
    </row>
    <row r="21" spans="1:3">
      <c r="A21" s="54" t="s">
        <v>397</v>
      </c>
      <c r="B21" s="373">
        <v>206636</v>
      </c>
      <c r="C21" s="374">
        <v>204439</v>
      </c>
    </row>
    <row r="22" spans="1:3">
      <c r="A22" s="52" t="s">
        <v>398</v>
      </c>
      <c r="B22" s="373">
        <v>1921620</v>
      </c>
      <c r="C22" s="374">
        <v>1919791</v>
      </c>
    </row>
    <row r="23" spans="1:3">
      <c r="A23" s="53" t="s">
        <v>396</v>
      </c>
      <c r="B23" s="373">
        <v>186647</v>
      </c>
      <c r="C23" s="374">
        <v>186647</v>
      </c>
    </row>
    <row r="24" spans="1:3">
      <c r="A24" s="53" t="s">
        <v>397</v>
      </c>
      <c r="B24" s="373">
        <v>1734973</v>
      </c>
      <c r="C24" s="374">
        <v>1733144</v>
      </c>
    </row>
    <row r="25" spans="1:3">
      <c r="A25" s="52" t="s">
        <v>326</v>
      </c>
      <c r="B25" s="50">
        <f>218731+14606</f>
        <v>233337</v>
      </c>
      <c r="C25" s="55">
        <f>217941+14549</f>
        <v>232490</v>
      </c>
    </row>
    <row r="26" spans="1:3">
      <c r="A26" s="52" t="s">
        <v>327</v>
      </c>
      <c r="B26" s="373">
        <v>2619889</v>
      </c>
      <c r="C26" s="374">
        <v>2474574</v>
      </c>
    </row>
    <row r="27" spans="1:3">
      <c r="A27" s="49"/>
      <c r="B27" s="50"/>
      <c r="C27" s="55"/>
    </row>
    <row r="28" spans="1:3">
      <c r="A28" s="49" t="s">
        <v>354</v>
      </c>
      <c r="B28" s="373">
        <v>447591</v>
      </c>
      <c r="C28" s="55">
        <v>444023</v>
      </c>
    </row>
    <row r="29" spans="1:3">
      <c r="A29" s="49" t="s">
        <v>13</v>
      </c>
      <c r="B29" s="50"/>
      <c r="C29" s="55"/>
    </row>
    <row r="30" spans="1:3">
      <c r="A30" s="52" t="s">
        <v>328</v>
      </c>
      <c r="B30" s="50">
        <v>94615</v>
      </c>
      <c r="C30" s="55">
        <v>91447</v>
      </c>
    </row>
    <row r="31" spans="1:3">
      <c r="A31" s="52" t="s">
        <v>329</v>
      </c>
      <c r="B31" s="50">
        <v>326180</v>
      </c>
      <c r="C31" s="55">
        <v>325780</v>
      </c>
    </row>
    <row r="32" spans="1:3">
      <c r="A32" s="49"/>
      <c r="B32" s="50"/>
      <c r="C32" s="55"/>
    </row>
    <row r="33" spans="1:3" ht="14.25">
      <c r="A33" s="49" t="s">
        <v>586</v>
      </c>
      <c r="B33" s="373">
        <v>3354571</v>
      </c>
      <c r="C33" s="374">
        <v>3345030</v>
      </c>
    </row>
    <row r="34" spans="1:3">
      <c r="A34" s="49"/>
      <c r="B34" s="50"/>
      <c r="C34" s="55"/>
    </row>
    <row r="35" spans="1:3">
      <c r="A35" s="49" t="s">
        <v>706</v>
      </c>
      <c r="B35" s="74"/>
      <c r="C35" s="376"/>
    </row>
    <row r="36" spans="1:3">
      <c r="A36" s="52" t="s">
        <v>322</v>
      </c>
      <c r="B36" s="50">
        <v>20194740</v>
      </c>
      <c r="C36" s="374">
        <v>19539024</v>
      </c>
    </row>
    <row r="37" spans="1:3">
      <c r="A37" s="52" t="s">
        <v>323</v>
      </c>
      <c r="B37" s="50">
        <v>2994798</v>
      </c>
      <c r="C37" s="374">
        <v>2843364</v>
      </c>
    </row>
    <row r="38" spans="1:3">
      <c r="A38" s="52" t="s">
        <v>572</v>
      </c>
      <c r="B38" s="50">
        <v>9803</v>
      </c>
      <c r="C38" s="55">
        <v>9653</v>
      </c>
    </row>
    <row r="39" spans="1:3">
      <c r="A39" s="52" t="s">
        <v>573</v>
      </c>
      <c r="B39" s="50">
        <v>3116</v>
      </c>
      <c r="C39" s="55">
        <v>3116</v>
      </c>
    </row>
    <row r="40" spans="1:3">
      <c r="A40" s="52" t="s">
        <v>331</v>
      </c>
      <c r="B40" s="50">
        <v>197437</v>
      </c>
      <c r="C40" s="55">
        <v>196882</v>
      </c>
    </row>
    <row r="41" spans="1:3">
      <c r="A41" s="52" t="s">
        <v>529</v>
      </c>
      <c r="B41" s="50">
        <v>3360</v>
      </c>
      <c r="C41" s="55">
        <v>3360</v>
      </c>
    </row>
    <row r="42" spans="1:3" s="61" customFormat="1" ht="25.5">
      <c r="A42" s="58" t="s">
        <v>351</v>
      </c>
      <c r="B42" s="50">
        <v>135064</v>
      </c>
      <c r="C42" s="55">
        <v>134907</v>
      </c>
    </row>
    <row r="43" spans="1:3">
      <c r="A43" s="57"/>
      <c r="B43" s="50"/>
      <c r="C43" s="55"/>
    </row>
    <row r="44" spans="1:3">
      <c r="A44" s="49" t="s">
        <v>332</v>
      </c>
      <c r="B44" s="74"/>
      <c r="C44" s="376"/>
    </row>
    <row r="45" spans="1:3">
      <c r="A45" s="52" t="s">
        <v>333</v>
      </c>
      <c r="B45" s="50">
        <v>451844</v>
      </c>
      <c r="C45" s="55">
        <v>451644</v>
      </c>
    </row>
    <row r="46" spans="1:3">
      <c r="A46" s="53" t="s">
        <v>334</v>
      </c>
      <c r="B46" s="50">
        <v>346480</v>
      </c>
      <c r="C46" s="55">
        <v>346480</v>
      </c>
    </row>
    <row r="47" spans="1:3" ht="15" customHeight="1">
      <c r="A47" s="52" t="s">
        <v>353</v>
      </c>
      <c r="B47" s="50">
        <v>10165044</v>
      </c>
      <c r="C47" s="55">
        <v>9994581</v>
      </c>
    </row>
    <row r="48" spans="1:3" ht="14.25">
      <c r="A48" s="52" t="s">
        <v>587</v>
      </c>
      <c r="B48" s="50" t="s">
        <v>390</v>
      </c>
      <c r="C48" s="55" t="s">
        <v>390</v>
      </c>
    </row>
    <row r="49" spans="1:3" ht="15" customHeight="1">
      <c r="A49" s="52" t="s">
        <v>530</v>
      </c>
      <c r="B49" s="74" t="s">
        <v>390</v>
      </c>
      <c r="C49" s="376" t="s">
        <v>390</v>
      </c>
    </row>
    <row r="50" spans="1:3" ht="15" customHeight="1">
      <c r="A50" s="52"/>
      <c r="B50" s="50"/>
      <c r="C50" s="55"/>
    </row>
    <row r="51" spans="1:3">
      <c r="A51" s="58" t="s">
        <v>335</v>
      </c>
      <c r="B51" s="50">
        <f>262581+179764</f>
        <v>442345</v>
      </c>
      <c r="C51" s="55">
        <v>439518</v>
      </c>
    </row>
    <row r="52" spans="1:3" s="61" customFormat="1">
      <c r="A52" s="59" t="s">
        <v>336</v>
      </c>
      <c r="B52" s="407">
        <v>21806</v>
      </c>
      <c r="C52" s="375">
        <v>21560</v>
      </c>
    </row>
    <row r="53" spans="1:3" s="61" customFormat="1">
      <c r="A53" s="59" t="s">
        <v>337</v>
      </c>
      <c r="B53" s="407">
        <v>17935</v>
      </c>
      <c r="C53" s="408">
        <v>17935</v>
      </c>
    </row>
    <row r="54" spans="1:3" s="61" customFormat="1">
      <c r="A54" s="59" t="s">
        <v>338</v>
      </c>
      <c r="B54" s="407">
        <v>39191</v>
      </c>
      <c r="C54" s="408">
        <v>38051</v>
      </c>
    </row>
    <row r="55" spans="1:3" s="61" customFormat="1" ht="25.5">
      <c r="A55" s="59" t="s">
        <v>552</v>
      </c>
      <c r="B55" s="407">
        <v>166834</v>
      </c>
      <c r="C55" s="408">
        <v>165756</v>
      </c>
    </row>
    <row r="56" spans="1:3" s="61" customFormat="1" ht="25.5">
      <c r="A56" s="59" t="s">
        <v>339</v>
      </c>
      <c r="B56" s="407">
        <f>179764+16815</f>
        <v>196579</v>
      </c>
      <c r="C56" s="408">
        <f>179406+16810</f>
        <v>196216</v>
      </c>
    </row>
    <row r="57" spans="1:3" s="61" customFormat="1">
      <c r="A57" s="58"/>
      <c r="B57" s="50"/>
      <c r="C57" s="55"/>
    </row>
    <row r="58" spans="1:3" s="61" customFormat="1">
      <c r="A58" s="58" t="s">
        <v>340</v>
      </c>
      <c r="B58" s="50">
        <v>51924</v>
      </c>
      <c r="C58" s="55">
        <v>51595</v>
      </c>
    </row>
    <row r="59" spans="1:3" s="61" customFormat="1">
      <c r="A59" s="59" t="s">
        <v>336</v>
      </c>
      <c r="B59" s="50">
        <v>1920</v>
      </c>
      <c r="C59" s="408">
        <v>1920</v>
      </c>
    </row>
    <row r="60" spans="1:3" s="61" customFormat="1">
      <c r="A60" s="59" t="s">
        <v>337</v>
      </c>
      <c r="B60" s="50">
        <v>25130</v>
      </c>
      <c r="C60" s="408">
        <v>25080</v>
      </c>
    </row>
    <row r="61" spans="1:3" s="61" customFormat="1">
      <c r="A61" s="59" t="s">
        <v>338</v>
      </c>
      <c r="B61" s="50">
        <v>0</v>
      </c>
      <c r="C61" s="408">
        <v>0</v>
      </c>
    </row>
    <row r="62" spans="1:3" s="61" customFormat="1" ht="25.5">
      <c r="A62" s="59" t="s">
        <v>552</v>
      </c>
      <c r="B62" s="50">
        <v>11025</v>
      </c>
      <c r="C62" s="408">
        <v>11025</v>
      </c>
    </row>
    <row r="63" spans="1:3" s="61" customFormat="1" ht="25.5">
      <c r="A63" s="59" t="s">
        <v>339</v>
      </c>
      <c r="B63" s="50">
        <v>13849</v>
      </c>
      <c r="C63" s="408">
        <v>13570</v>
      </c>
    </row>
    <row r="64" spans="1:3" s="61" customFormat="1">
      <c r="A64" s="58"/>
      <c r="B64" s="50"/>
      <c r="C64" s="55"/>
    </row>
    <row r="65" spans="1:4" s="61" customFormat="1" ht="25.5">
      <c r="A65" s="58" t="s">
        <v>341</v>
      </c>
      <c r="B65" s="50">
        <v>41762</v>
      </c>
      <c r="C65" s="55">
        <v>41054</v>
      </c>
      <c r="D65" s="62"/>
    </row>
    <row r="66" spans="1:4" s="61" customFormat="1">
      <c r="A66" s="59" t="s">
        <v>342</v>
      </c>
      <c r="B66" s="407">
        <v>7694</v>
      </c>
      <c r="C66" s="408">
        <v>7640</v>
      </c>
    </row>
    <row r="67" spans="1:4" s="61" customFormat="1">
      <c r="A67" s="59" t="s">
        <v>343</v>
      </c>
      <c r="B67" s="407">
        <v>3079</v>
      </c>
      <c r="C67" s="408">
        <v>3020</v>
      </c>
    </row>
    <row r="68" spans="1:4" s="61" customFormat="1">
      <c r="A68" s="59" t="s">
        <v>344</v>
      </c>
      <c r="B68" s="407">
        <v>580</v>
      </c>
      <c r="C68" s="55">
        <v>580</v>
      </c>
    </row>
    <row r="69" spans="1:4" s="61" customFormat="1" ht="25.5">
      <c r="A69" s="59" t="s">
        <v>345</v>
      </c>
      <c r="B69" s="407">
        <v>366</v>
      </c>
      <c r="C69" s="408">
        <v>366</v>
      </c>
    </row>
    <row r="70" spans="1:4" s="61" customFormat="1">
      <c r="A70" s="59" t="s">
        <v>346</v>
      </c>
      <c r="B70" s="407">
        <v>20782</v>
      </c>
      <c r="C70" s="408">
        <v>20200</v>
      </c>
    </row>
    <row r="71" spans="1:4" s="61" customFormat="1">
      <c r="A71" s="59" t="s">
        <v>347</v>
      </c>
      <c r="B71" s="407">
        <v>9261</v>
      </c>
      <c r="C71" s="408">
        <v>9248</v>
      </c>
    </row>
    <row r="72" spans="1:4" s="61" customFormat="1">
      <c r="A72" s="58"/>
      <c r="B72" s="50"/>
      <c r="C72" s="55"/>
    </row>
    <row r="73" spans="1:4" s="61" customFormat="1" ht="25.5">
      <c r="A73" s="58" t="s">
        <v>348</v>
      </c>
      <c r="B73" s="50">
        <v>4009411</v>
      </c>
      <c r="C73" s="55">
        <v>3926540</v>
      </c>
      <c r="D73" s="62"/>
    </row>
    <row r="74" spans="1:4" s="61" customFormat="1">
      <c r="A74" s="59" t="s">
        <v>342</v>
      </c>
      <c r="B74" s="407">
        <v>1371331</v>
      </c>
      <c r="C74" s="408">
        <v>1367925</v>
      </c>
    </row>
    <row r="75" spans="1:4" s="61" customFormat="1">
      <c r="A75" s="59" t="s">
        <v>343</v>
      </c>
      <c r="B75" s="407">
        <v>978248</v>
      </c>
      <c r="C75" s="408">
        <v>956900</v>
      </c>
    </row>
    <row r="76" spans="1:4" s="61" customFormat="1" ht="25.5">
      <c r="A76" s="59" t="s">
        <v>345</v>
      </c>
      <c r="B76" s="407">
        <v>337470</v>
      </c>
      <c r="C76" s="408">
        <v>333200</v>
      </c>
    </row>
    <row r="77" spans="1:4" s="61" customFormat="1">
      <c r="A77" s="59" t="s">
        <v>346</v>
      </c>
      <c r="B77" s="407">
        <v>1135196</v>
      </c>
      <c r="C77" s="408">
        <v>1114215</v>
      </c>
    </row>
    <row r="78" spans="1:4" s="61" customFormat="1">
      <c r="A78" s="59" t="s">
        <v>347</v>
      </c>
      <c r="B78" s="407">
        <v>187166</v>
      </c>
      <c r="C78" s="408">
        <v>154300</v>
      </c>
    </row>
    <row r="79" spans="1:4" s="61" customFormat="1">
      <c r="A79" s="58"/>
      <c r="B79" s="50"/>
      <c r="C79" s="55"/>
    </row>
    <row r="80" spans="1:4">
      <c r="A80" s="49" t="s">
        <v>349</v>
      </c>
      <c r="B80" s="74"/>
      <c r="C80" s="376"/>
    </row>
    <row r="81" spans="1:3">
      <c r="A81" s="65" t="s">
        <v>13</v>
      </c>
      <c r="B81" s="74"/>
      <c r="C81" s="376"/>
    </row>
    <row r="82" spans="1:3">
      <c r="A82" s="58" t="s">
        <v>350</v>
      </c>
      <c r="B82" s="50">
        <v>76749</v>
      </c>
      <c r="C82" s="55">
        <v>76720</v>
      </c>
    </row>
    <row r="84" spans="1:3" s="61" customFormat="1">
      <c r="A84" s="66"/>
      <c r="B84" s="55"/>
      <c r="C84" s="55"/>
    </row>
    <row r="85" spans="1:3" s="61" customFormat="1">
      <c r="A85" s="134" t="s">
        <v>352</v>
      </c>
      <c r="B85" s="55"/>
      <c r="C85" s="55"/>
    </row>
    <row r="86" spans="1:3">
      <c r="A86" s="134" t="s">
        <v>709</v>
      </c>
      <c r="B86" s="55"/>
      <c r="C86" s="430"/>
    </row>
    <row r="87" spans="1:3">
      <c r="A87" s="134" t="s">
        <v>574</v>
      </c>
      <c r="B87" s="55"/>
      <c r="C87" s="55"/>
    </row>
    <row r="88" spans="1:3">
      <c r="B88" s="68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4" sqref="A4"/>
    </sheetView>
  </sheetViews>
  <sheetFormatPr defaultColWidth="9.140625" defaultRowHeight="12.75"/>
  <cols>
    <col min="1" max="1" width="30.42578125" style="27" customWidth="1"/>
    <col min="2" max="2" width="14" style="27" customWidth="1"/>
    <col min="3" max="3" width="16.140625" style="27" customWidth="1"/>
    <col min="4" max="16384" width="9.140625" style="27"/>
  </cols>
  <sheetData>
    <row r="1" spans="1:3">
      <c r="A1" s="2" t="s">
        <v>540</v>
      </c>
    </row>
    <row r="3" spans="1:3">
      <c r="A3" s="39" t="s">
        <v>660</v>
      </c>
      <c r="B3" s="40"/>
    </row>
    <row r="4" spans="1:3">
      <c r="A4" s="345"/>
      <c r="B4" s="345"/>
    </row>
    <row r="5" spans="1:3" ht="45" customHeight="1">
      <c r="A5" s="333" t="s">
        <v>0</v>
      </c>
      <c r="B5" s="335" t="s">
        <v>150</v>
      </c>
      <c r="C5" s="334" t="s">
        <v>151</v>
      </c>
    </row>
    <row r="6" spans="1:3" ht="18.75" customHeight="1">
      <c r="A6" s="440" t="s">
        <v>355</v>
      </c>
      <c r="B6" s="440"/>
      <c r="C6" s="440"/>
    </row>
    <row r="7" spans="1:3">
      <c r="A7" s="48" t="s">
        <v>581</v>
      </c>
      <c r="B7" s="207">
        <v>15858.99</v>
      </c>
      <c r="C7" s="383">
        <v>15670</v>
      </c>
    </row>
    <row r="8" spans="1:3">
      <c r="A8" s="346" t="s">
        <v>356</v>
      </c>
      <c r="B8" s="56">
        <v>1237</v>
      </c>
      <c r="C8" s="83">
        <v>1233</v>
      </c>
    </row>
    <row r="9" spans="1:3">
      <c r="A9" s="346" t="s">
        <v>252</v>
      </c>
      <c r="B9" s="56">
        <v>1630</v>
      </c>
      <c r="C9" s="83">
        <v>1630</v>
      </c>
    </row>
    <row r="10" spans="1:3">
      <c r="A10" s="346" t="s">
        <v>247</v>
      </c>
      <c r="B10" s="56">
        <v>1126</v>
      </c>
      <c r="C10" s="83">
        <v>1050</v>
      </c>
    </row>
    <row r="11" spans="1:3">
      <c r="A11" s="346" t="s">
        <v>26</v>
      </c>
      <c r="B11" s="56">
        <v>2603</v>
      </c>
      <c r="C11" s="83">
        <v>2530</v>
      </c>
    </row>
    <row r="12" spans="1:3">
      <c r="A12" s="346" t="s">
        <v>357</v>
      </c>
      <c r="B12" s="56">
        <v>1040</v>
      </c>
      <c r="C12" s="83">
        <v>1040</v>
      </c>
    </row>
    <row r="13" spans="1:3">
      <c r="A13" s="346" t="s">
        <v>250</v>
      </c>
      <c r="B13" s="56">
        <v>994</v>
      </c>
      <c r="C13" s="83">
        <v>980</v>
      </c>
    </row>
    <row r="14" spans="1:3">
      <c r="A14" s="346" t="s">
        <v>251</v>
      </c>
      <c r="B14" s="56">
        <v>981</v>
      </c>
      <c r="C14" s="83">
        <v>980</v>
      </c>
    </row>
    <row r="15" spans="1:3" ht="14.25">
      <c r="A15" s="346" t="s">
        <v>582</v>
      </c>
      <c r="B15" s="56">
        <v>6249</v>
      </c>
      <c r="C15" s="83">
        <v>6227</v>
      </c>
    </row>
    <row r="16" spans="1:3" ht="18.75" customHeight="1">
      <c r="A16" s="470" t="s">
        <v>358</v>
      </c>
      <c r="B16" s="471"/>
      <c r="C16" s="472"/>
    </row>
    <row r="17" spans="1:4">
      <c r="A17" s="347" t="s">
        <v>359</v>
      </c>
      <c r="B17" s="56">
        <v>416.33063864187551</v>
      </c>
      <c r="C17" s="83">
        <v>415.16626115166264</v>
      </c>
    </row>
    <row r="18" spans="1:4">
      <c r="A18" s="347" t="s">
        <v>360</v>
      </c>
      <c r="B18" s="56">
        <v>230</v>
      </c>
      <c r="C18" s="83">
        <v>230</v>
      </c>
    </row>
    <row r="19" spans="1:4">
      <c r="A19" s="347" t="s">
        <v>361</v>
      </c>
      <c r="B19" s="56">
        <v>245.78152753108347</v>
      </c>
      <c r="C19" s="83">
        <v>235</v>
      </c>
    </row>
    <row r="20" spans="1:4">
      <c r="A20" s="347" t="s">
        <v>33</v>
      </c>
      <c r="B20" s="56">
        <v>345.14406454091431</v>
      </c>
      <c r="C20" s="83">
        <v>340</v>
      </c>
    </row>
    <row r="21" spans="1:4">
      <c r="A21" s="347" t="s">
        <v>362</v>
      </c>
      <c r="B21" s="56">
        <v>330.09615384615387</v>
      </c>
      <c r="C21" s="83">
        <v>330</v>
      </c>
    </row>
    <row r="22" spans="1:4">
      <c r="A22" s="347" t="s">
        <v>363</v>
      </c>
      <c r="B22" s="56">
        <v>196.69718309859155</v>
      </c>
      <c r="C22" s="83">
        <v>195.91836734693877</v>
      </c>
    </row>
    <row r="23" spans="1:4">
      <c r="A23" s="347" t="s">
        <v>364</v>
      </c>
      <c r="B23" s="56">
        <v>369.69928644240571</v>
      </c>
      <c r="C23" s="83">
        <v>370</v>
      </c>
    </row>
    <row r="24" spans="1:4" ht="14.25">
      <c r="A24" s="347" t="s">
        <v>583</v>
      </c>
      <c r="B24" s="56">
        <v>181.63418146903504</v>
      </c>
      <c r="C24" s="83">
        <v>181.75236871687812</v>
      </c>
    </row>
    <row r="25" spans="1:4" ht="18.75" customHeight="1">
      <c r="A25" s="470" t="s">
        <v>365</v>
      </c>
      <c r="B25" s="471"/>
      <c r="C25" s="472"/>
    </row>
    <row r="26" spans="1:4">
      <c r="A26" s="348" t="s">
        <v>581</v>
      </c>
      <c r="B26" s="103">
        <v>4101585</v>
      </c>
      <c r="C26" s="383">
        <v>4023322</v>
      </c>
      <c r="D26" s="41"/>
    </row>
    <row r="27" spans="1:4">
      <c r="A27" s="346" t="s">
        <v>356</v>
      </c>
      <c r="B27" s="56">
        <v>515001</v>
      </c>
      <c r="C27" s="83">
        <v>511900</v>
      </c>
    </row>
    <row r="28" spans="1:4">
      <c r="A28" s="346" t="s">
        <v>366</v>
      </c>
      <c r="B28" s="56">
        <v>374900</v>
      </c>
      <c r="C28" s="83">
        <v>374900</v>
      </c>
    </row>
    <row r="29" spans="1:4">
      <c r="A29" s="346" t="s">
        <v>247</v>
      </c>
      <c r="B29" s="56">
        <v>276750</v>
      </c>
      <c r="C29" s="83">
        <v>246750</v>
      </c>
    </row>
    <row r="30" spans="1:4">
      <c r="A30" s="346" t="s">
        <v>26</v>
      </c>
      <c r="B30" s="56">
        <v>898410</v>
      </c>
      <c r="C30" s="83">
        <v>860200</v>
      </c>
    </row>
    <row r="31" spans="1:4">
      <c r="A31" s="346" t="s">
        <v>357</v>
      </c>
      <c r="B31" s="56">
        <v>343300</v>
      </c>
      <c r="C31" s="83">
        <v>343200</v>
      </c>
    </row>
    <row r="32" spans="1:4">
      <c r="A32" s="346" t="s">
        <v>250</v>
      </c>
      <c r="B32" s="56">
        <v>195517</v>
      </c>
      <c r="C32" s="83">
        <v>192000</v>
      </c>
    </row>
    <row r="33" spans="1:3">
      <c r="A33" s="346" t="s">
        <v>251</v>
      </c>
      <c r="B33" s="56">
        <v>362675</v>
      </c>
      <c r="C33" s="83">
        <v>362600</v>
      </c>
    </row>
    <row r="34" spans="1:3" ht="14.25">
      <c r="A34" s="346" t="s">
        <v>582</v>
      </c>
      <c r="B34" s="56">
        <v>1135032</v>
      </c>
      <c r="C34" s="83">
        <v>1131772</v>
      </c>
    </row>
    <row r="35" spans="1:3">
      <c r="A35" s="137"/>
      <c r="B35" s="30"/>
      <c r="C35" s="32"/>
    </row>
    <row r="36" spans="1:3">
      <c r="A36" s="473" t="s">
        <v>367</v>
      </c>
      <c r="B36" s="473"/>
      <c r="C36" s="473"/>
    </row>
  </sheetData>
  <mergeCells count="4">
    <mergeCell ref="A6:C6"/>
    <mergeCell ref="A16:C16"/>
    <mergeCell ref="A25:C25"/>
    <mergeCell ref="A36:C3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1.5703125" style="3" customWidth="1"/>
    <col min="2" max="2" width="11" style="3" bestFit="1" customWidth="1"/>
    <col min="3" max="3" width="10.7109375" style="3" bestFit="1" customWidth="1"/>
    <col min="4" max="4" width="10.85546875" style="3" bestFit="1" customWidth="1"/>
    <col min="5" max="5" width="11" style="3" bestFit="1" customWidth="1"/>
    <col min="6" max="7" width="10.85546875" style="3" customWidth="1"/>
    <col min="8" max="8" width="9.42578125" style="3" bestFit="1" customWidth="1"/>
    <col min="9" max="16384" width="9.140625" style="3"/>
  </cols>
  <sheetData>
    <row r="1" spans="1:13">
      <c r="A1" s="2" t="s">
        <v>540</v>
      </c>
      <c r="E1" s="2"/>
    </row>
    <row r="3" spans="1:13">
      <c r="A3" s="4" t="s">
        <v>9</v>
      </c>
      <c r="B3" s="5"/>
    </row>
    <row r="4" spans="1:13">
      <c r="A4" s="196"/>
      <c r="J4" s="433"/>
      <c r="K4" s="433"/>
      <c r="L4" s="433"/>
      <c r="M4" s="433"/>
    </row>
    <row r="5" spans="1:13" s="27" customFormat="1" ht="27.75" customHeight="1">
      <c r="A5" s="43" t="s">
        <v>0</v>
      </c>
      <c r="B5" s="46">
        <v>2002</v>
      </c>
      <c r="C5" s="46">
        <v>2005</v>
      </c>
      <c r="D5" s="46" t="s">
        <v>603</v>
      </c>
      <c r="E5" s="46">
        <v>2015</v>
      </c>
      <c r="F5" s="399">
        <v>2018</v>
      </c>
      <c r="G5" s="399">
        <v>2019</v>
      </c>
    </row>
    <row r="6" spans="1:13" s="27" customFormat="1" ht="22.5" customHeight="1">
      <c r="A6" s="497" t="s">
        <v>10</v>
      </c>
      <c r="B6" s="497"/>
      <c r="C6" s="497"/>
      <c r="D6" s="497"/>
      <c r="E6" s="497"/>
      <c r="F6" s="497"/>
      <c r="G6" s="497"/>
    </row>
    <row r="7" spans="1:13" s="27" customFormat="1" ht="22.5" customHeight="1">
      <c r="A7" s="437" t="s">
        <v>11</v>
      </c>
      <c r="B7" s="437"/>
      <c r="C7" s="437"/>
      <c r="D7" s="437"/>
      <c r="E7" s="437"/>
      <c r="F7" s="437"/>
      <c r="G7" s="440"/>
    </row>
    <row r="8" spans="1:13" s="27" customFormat="1">
      <c r="A8" s="48" t="s">
        <v>584</v>
      </c>
      <c r="B8" s="103">
        <v>1097667</v>
      </c>
      <c r="C8" s="103">
        <v>1117827</v>
      </c>
      <c r="D8" s="207">
        <v>1009254</v>
      </c>
      <c r="E8" s="207">
        <v>1103653</v>
      </c>
      <c r="F8" s="326">
        <v>1099056</v>
      </c>
      <c r="G8" s="326">
        <v>1125715</v>
      </c>
    </row>
    <row r="9" spans="1:13" s="27" customFormat="1">
      <c r="A9" s="126" t="s">
        <v>12</v>
      </c>
      <c r="B9" s="63">
        <v>848942</v>
      </c>
      <c r="C9" s="63">
        <v>854036</v>
      </c>
      <c r="D9" s="63">
        <v>794708</v>
      </c>
      <c r="E9" s="63">
        <v>818720</v>
      </c>
      <c r="F9" s="327">
        <v>789509</v>
      </c>
      <c r="G9" s="327">
        <v>832627</v>
      </c>
    </row>
    <row r="10" spans="1:13" s="27" customFormat="1">
      <c r="A10" s="58" t="s">
        <v>13</v>
      </c>
      <c r="B10" s="63"/>
      <c r="C10" s="63"/>
      <c r="D10" s="63"/>
      <c r="E10" s="63"/>
      <c r="F10" s="327"/>
      <c r="G10" s="327"/>
    </row>
    <row r="11" spans="1:13" s="27" customFormat="1">
      <c r="A11" s="128" t="s">
        <v>14</v>
      </c>
      <c r="B11" s="63">
        <v>679248</v>
      </c>
      <c r="C11" s="63">
        <v>677135</v>
      </c>
      <c r="D11" s="63">
        <v>637697</v>
      </c>
      <c r="E11" s="63">
        <v>686338</v>
      </c>
      <c r="F11" s="327">
        <v>675911</v>
      </c>
      <c r="G11" s="327">
        <v>710541</v>
      </c>
      <c r="H11" s="41"/>
    </row>
    <row r="12" spans="1:13" s="27" customFormat="1">
      <c r="A12" s="212" t="s">
        <v>15</v>
      </c>
      <c r="B12" s="63">
        <v>286471</v>
      </c>
      <c r="C12" s="63">
        <v>264002</v>
      </c>
      <c r="D12" s="63">
        <v>259485</v>
      </c>
      <c r="E12" s="63">
        <v>310011</v>
      </c>
      <c r="F12" s="327">
        <v>319655</v>
      </c>
      <c r="G12" s="327">
        <v>344700</v>
      </c>
    </row>
    <row r="13" spans="1:13" s="27" customFormat="1">
      <c r="A13" s="212" t="s">
        <v>16</v>
      </c>
      <c r="B13" s="63">
        <v>119310</v>
      </c>
      <c r="C13" s="63">
        <v>96224</v>
      </c>
      <c r="D13" s="63">
        <v>63421</v>
      </c>
      <c r="E13" s="63">
        <v>52046</v>
      </c>
      <c r="F13" s="327">
        <v>48310</v>
      </c>
      <c r="G13" s="327">
        <v>39577</v>
      </c>
    </row>
    <row r="14" spans="1:13" s="27" customFormat="1">
      <c r="A14" s="212" t="s">
        <v>17</v>
      </c>
      <c r="B14" s="63">
        <v>118150</v>
      </c>
      <c r="C14" s="63">
        <v>139967</v>
      </c>
      <c r="D14" s="63">
        <v>125148</v>
      </c>
      <c r="E14" s="63">
        <v>103555</v>
      </c>
      <c r="F14" s="327">
        <v>96677</v>
      </c>
      <c r="G14" s="327">
        <v>111524</v>
      </c>
    </row>
    <row r="15" spans="1:13" s="27" customFormat="1">
      <c r="A15" s="212" t="s">
        <v>18</v>
      </c>
      <c r="B15" s="63">
        <v>78482</v>
      </c>
      <c r="C15" s="63">
        <v>68740</v>
      </c>
      <c r="D15" s="63">
        <v>72591</v>
      </c>
      <c r="E15" s="63">
        <v>64800</v>
      </c>
      <c r="F15" s="327">
        <v>75298</v>
      </c>
      <c r="G15" s="327">
        <v>75503</v>
      </c>
    </row>
    <row r="16" spans="1:13" s="27" customFormat="1">
      <c r="A16" s="212" t="s">
        <v>19</v>
      </c>
      <c r="B16" s="63">
        <v>76836</v>
      </c>
      <c r="C16" s="63">
        <v>108202</v>
      </c>
      <c r="D16" s="63">
        <v>117053</v>
      </c>
      <c r="E16" s="63">
        <v>155926</v>
      </c>
      <c r="F16" s="327">
        <v>135972</v>
      </c>
      <c r="G16" s="327">
        <v>139237</v>
      </c>
    </row>
    <row r="17" spans="1:7" s="27" customFormat="1">
      <c r="A17" s="128" t="s">
        <v>20</v>
      </c>
      <c r="B17" s="63">
        <v>143387</v>
      </c>
      <c r="C17" s="63">
        <v>141395</v>
      </c>
      <c r="D17" s="63">
        <v>119905</v>
      </c>
      <c r="E17" s="63">
        <v>78032</v>
      </c>
      <c r="F17" s="327">
        <v>68676</v>
      </c>
      <c r="G17" s="327">
        <v>68503</v>
      </c>
    </row>
    <row r="18" spans="1:7" s="27" customFormat="1">
      <c r="A18" s="126" t="s">
        <v>21</v>
      </c>
      <c r="B18" s="63">
        <v>18512</v>
      </c>
      <c r="C18" s="63">
        <v>12570</v>
      </c>
      <c r="D18" s="63">
        <v>16299</v>
      </c>
      <c r="E18" s="63">
        <v>27913</v>
      </c>
      <c r="F18" s="327">
        <v>26756</v>
      </c>
      <c r="G18" s="327">
        <v>22564</v>
      </c>
    </row>
    <row r="19" spans="1:7" s="27" customFormat="1" ht="14.25">
      <c r="A19" s="126" t="s">
        <v>701</v>
      </c>
      <c r="B19" s="63">
        <v>79028</v>
      </c>
      <c r="C19" s="63">
        <v>51665</v>
      </c>
      <c r="D19" s="63">
        <v>26956</v>
      </c>
      <c r="E19" s="63">
        <v>22914</v>
      </c>
      <c r="F19" s="327">
        <v>17316</v>
      </c>
      <c r="G19" s="382">
        <v>18542</v>
      </c>
    </row>
    <row r="20" spans="1:7" s="27" customFormat="1">
      <c r="A20" s="126" t="s">
        <v>22</v>
      </c>
      <c r="B20" s="63">
        <v>46143</v>
      </c>
      <c r="C20" s="63">
        <v>45186</v>
      </c>
      <c r="D20" s="63">
        <v>33668</v>
      </c>
      <c r="E20" s="63">
        <v>32339</v>
      </c>
      <c r="F20" s="327">
        <v>41138</v>
      </c>
      <c r="G20" s="327">
        <v>37787</v>
      </c>
    </row>
    <row r="21" spans="1:7" s="27" customFormat="1">
      <c r="A21" s="126" t="s">
        <v>23</v>
      </c>
      <c r="B21" s="63">
        <v>19008</v>
      </c>
      <c r="C21" s="63">
        <v>29267</v>
      </c>
      <c r="D21" s="63">
        <v>44104</v>
      </c>
      <c r="E21" s="63">
        <v>65047</v>
      </c>
      <c r="F21" s="327">
        <v>112185</v>
      </c>
      <c r="G21" s="327">
        <v>114935</v>
      </c>
    </row>
    <row r="22" spans="1:7" s="27" customFormat="1">
      <c r="A22" s="126" t="s">
        <v>24</v>
      </c>
      <c r="B22" s="63">
        <v>10832</v>
      </c>
      <c r="C22" s="63">
        <v>20119</v>
      </c>
      <c r="D22" s="63">
        <v>21646</v>
      </c>
      <c r="E22" s="63">
        <v>35488</v>
      </c>
      <c r="F22" s="327">
        <v>112185</v>
      </c>
      <c r="G22" s="327">
        <v>21652</v>
      </c>
    </row>
    <row r="23" spans="1:7" s="27" customFormat="1" ht="14.25">
      <c r="A23" s="126" t="s">
        <v>702</v>
      </c>
      <c r="B23" s="63">
        <v>17893</v>
      </c>
      <c r="C23" s="63">
        <v>20317</v>
      </c>
      <c r="D23" s="63">
        <v>15876</v>
      </c>
      <c r="E23" s="63">
        <v>15821</v>
      </c>
      <c r="F23" s="327">
        <v>15868.95</v>
      </c>
      <c r="G23" s="327">
        <v>15858.99</v>
      </c>
    </row>
    <row r="24" spans="1:7" s="27" customFormat="1">
      <c r="A24" s="126" t="s">
        <v>554</v>
      </c>
      <c r="B24" s="63">
        <v>6216</v>
      </c>
      <c r="C24" s="63">
        <v>8975</v>
      </c>
      <c r="D24" s="63">
        <v>5547</v>
      </c>
      <c r="E24" s="63">
        <v>7973</v>
      </c>
      <c r="F24" s="327">
        <v>7979.1</v>
      </c>
      <c r="G24" s="327">
        <v>7979</v>
      </c>
    </row>
    <row r="25" spans="1:7" s="27" customFormat="1" ht="22.5" customHeight="1">
      <c r="A25" s="432" t="s">
        <v>27</v>
      </c>
      <c r="B25" s="432"/>
      <c r="C25" s="432"/>
      <c r="D25" s="432"/>
      <c r="E25" s="432"/>
      <c r="F25" s="432"/>
      <c r="G25" s="447"/>
    </row>
    <row r="26" spans="1:7" s="27" customFormat="1">
      <c r="A26" s="213" t="s">
        <v>28</v>
      </c>
      <c r="B26" s="209">
        <v>29.868347896558305</v>
      </c>
      <c r="C26" s="209">
        <v>29.597966596255894</v>
      </c>
      <c r="D26" s="209">
        <v>31.758640909617117</v>
      </c>
      <c r="E26" s="209">
        <v>36.975160005862811</v>
      </c>
      <c r="F26" s="208">
        <v>38.710955796577366</v>
      </c>
      <c r="G26" s="208">
        <v>39.513996063063054</v>
      </c>
    </row>
    <row r="27" spans="1:7" s="27" customFormat="1">
      <c r="A27" s="126" t="s">
        <v>13</v>
      </c>
      <c r="B27" s="209"/>
      <c r="C27" s="209"/>
      <c r="D27" s="209"/>
      <c r="E27" s="209"/>
      <c r="F27" s="208"/>
      <c r="G27" s="208"/>
    </row>
    <row r="28" spans="1:7" s="27" customFormat="1">
      <c r="A28" s="58" t="s">
        <v>14</v>
      </c>
      <c r="B28" s="209">
        <v>30.03308070101053</v>
      </c>
      <c r="C28" s="209">
        <v>29.88694425779202</v>
      </c>
      <c r="D28" s="209">
        <v>31.314850156108623</v>
      </c>
      <c r="E28" s="209">
        <v>37.966436362258825</v>
      </c>
      <c r="F28" s="208">
        <v>38.930406518017904</v>
      </c>
      <c r="G28" s="208">
        <v>39.583323129840501</v>
      </c>
    </row>
    <row r="29" spans="1:7" s="27" customFormat="1">
      <c r="A29" s="128" t="s">
        <v>13</v>
      </c>
      <c r="B29" s="209"/>
      <c r="C29" s="209"/>
      <c r="D29" s="209"/>
      <c r="E29" s="209"/>
      <c r="F29" s="208"/>
      <c r="G29" s="208"/>
    </row>
    <row r="30" spans="1:7" s="27" customFormat="1">
      <c r="A30" s="59" t="s">
        <v>15</v>
      </c>
      <c r="B30" s="209">
        <v>34.883660126155874</v>
      </c>
      <c r="C30" s="209">
        <v>33.944231483094825</v>
      </c>
      <c r="D30" s="209">
        <v>37.570992542921559</v>
      </c>
      <c r="E30" s="209">
        <v>44.109754170013325</v>
      </c>
      <c r="F30" s="208">
        <v>47.148557038056651</v>
      </c>
      <c r="G30" s="208">
        <v>47.536304032492019</v>
      </c>
    </row>
    <row r="31" spans="1:7" s="27" customFormat="1">
      <c r="A31" s="59" t="s">
        <v>16</v>
      </c>
      <c r="B31" s="209">
        <v>22.630508758695836</v>
      </c>
      <c r="C31" s="209">
        <v>23.845963584968406</v>
      </c>
      <c r="D31" s="209">
        <v>23.730735876129359</v>
      </c>
      <c r="E31" s="209">
        <v>29.488068247319678</v>
      </c>
      <c r="F31" s="208">
        <v>26.202401159180294</v>
      </c>
      <c r="G31" s="208">
        <v>26.357985698764434</v>
      </c>
    </row>
    <row r="32" spans="1:7" s="27" customFormat="1">
      <c r="A32" s="59" t="s">
        <v>17</v>
      </c>
      <c r="B32" s="209">
        <v>31.050418958950488</v>
      </c>
      <c r="C32" s="209">
        <v>30.101659676923845</v>
      </c>
      <c r="D32" s="209">
        <v>30.640018218429379</v>
      </c>
      <c r="E32" s="209">
        <v>34.24904640046352</v>
      </c>
      <c r="F32" s="208">
        <v>36.947433205415976</v>
      </c>
      <c r="G32" s="208">
        <v>37.554320146336217</v>
      </c>
    </row>
    <row r="33" spans="1:8" s="27" customFormat="1">
      <c r="A33" s="59" t="s">
        <v>18</v>
      </c>
      <c r="B33" s="209">
        <v>23.423727733747867</v>
      </c>
      <c r="C33" s="209">
        <v>23.820730288041897</v>
      </c>
      <c r="D33" s="209">
        <v>24.223746745464315</v>
      </c>
      <c r="E33" s="209">
        <v>29.61797839506173</v>
      </c>
      <c r="F33" s="208">
        <v>25.090028951632181</v>
      </c>
      <c r="G33" s="208">
        <v>25.29135266148365</v>
      </c>
    </row>
    <row r="34" spans="1:8" s="27" customFormat="1">
      <c r="A34" s="59" t="s">
        <v>19</v>
      </c>
      <c r="B34" s="209">
        <v>28.629275339684522</v>
      </c>
      <c r="C34" s="209">
        <v>28.935888430897766</v>
      </c>
      <c r="D34" s="209">
        <v>26.674130522071199</v>
      </c>
      <c r="E34" s="209">
        <v>34.520593101856008</v>
      </c>
      <c r="F34" s="208">
        <v>33.206719030388612</v>
      </c>
      <c r="G34" s="208">
        <v>33.029000912113879</v>
      </c>
    </row>
    <row r="35" spans="1:8" s="27" customFormat="1">
      <c r="A35" s="58" t="s">
        <v>20</v>
      </c>
      <c r="B35" s="209">
        <v>27.842928577904551</v>
      </c>
      <c r="C35" s="209">
        <v>26.919516248806534</v>
      </c>
      <c r="D35" s="209">
        <v>34.028847837871652</v>
      </c>
      <c r="E35" s="209">
        <v>30.897708632355958</v>
      </c>
      <c r="F35" s="208">
        <v>29.619328440794455</v>
      </c>
      <c r="G35" s="208">
        <v>28.051618177306104</v>
      </c>
    </row>
    <row r="36" spans="1:8" s="27" customFormat="1">
      <c r="A36" s="213" t="s">
        <v>29</v>
      </c>
      <c r="B36" s="209">
        <v>20.010155574762315</v>
      </c>
      <c r="C36" s="209">
        <v>18.715433571996819</v>
      </c>
      <c r="D36" s="209">
        <v>19.332842505675195</v>
      </c>
      <c r="E36" s="209">
        <v>16.6112205782252</v>
      </c>
      <c r="F36" s="208">
        <v>22.509941695320677</v>
      </c>
      <c r="G36" s="208">
        <v>19.836509484134019</v>
      </c>
    </row>
    <row r="37" spans="1:8" s="27" customFormat="1">
      <c r="A37" s="213" t="s">
        <v>30</v>
      </c>
      <c r="B37" s="214">
        <v>188.98399301513388</v>
      </c>
      <c r="C37" s="214">
        <v>173.98070260330979</v>
      </c>
      <c r="D37" s="214">
        <v>276.79099272889152</v>
      </c>
      <c r="E37" s="214">
        <v>214.00301125949201</v>
      </c>
      <c r="F37" s="343">
        <v>279.88392238392237</v>
      </c>
      <c r="G37" s="343">
        <v>195.09389494121453</v>
      </c>
    </row>
    <row r="38" spans="1:8" s="27" customFormat="1">
      <c r="A38" s="213" t="s">
        <v>31</v>
      </c>
      <c r="B38" s="214">
        <v>432.73475933511043</v>
      </c>
      <c r="C38" s="214">
        <v>384.7364227858186</v>
      </c>
      <c r="D38" s="214">
        <v>479.44784364975646</v>
      </c>
      <c r="E38" s="214">
        <v>517.83731717121736</v>
      </c>
      <c r="F38" s="343">
        <v>586.57900238222567</v>
      </c>
      <c r="G38" s="343">
        <v>534.43618175563029</v>
      </c>
    </row>
    <row r="39" spans="1:8" s="27" customFormat="1">
      <c r="A39" s="213" t="s">
        <v>32</v>
      </c>
      <c r="B39" s="209">
        <v>22.462489478114477</v>
      </c>
      <c r="C39" s="209">
        <v>20.374756551747701</v>
      </c>
      <c r="D39" s="209">
        <v>22.121893705786324</v>
      </c>
      <c r="E39" s="209">
        <v>24.823158639137855</v>
      </c>
      <c r="F39" s="208">
        <v>29.947952043499576</v>
      </c>
      <c r="G39" s="208">
        <v>26.05644929742898</v>
      </c>
    </row>
    <row r="40" spans="1:8" s="27" customFormat="1">
      <c r="A40" s="213" t="s">
        <v>512</v>
      </c>
      <c r="B40" s="209" t="s">
        <v>57</v>
      </c>
      <c r="C40" s="209">
        <v>431.01282369899099</v>
      </c>
      <c r="D40" s="209">
        <v>500.76799408666727</v>
      </c>
      <c r="E40" s="209">
        <v>358.24464607754732</v>
      </c>
      <c r="F40" s="208">
        <v>129.25609484333913</v>
      </c>
      <c r="G40" s="208">
        <v>470</v>
      </c>
    </row>
    <row r="41" spans="1:8" s="27" customFormat="1">
      <c r="A41" s="213" t="s">
        <v>555</v>
      </c>
      <c r="B41" s="215">
        <v>41.575772200772199</v>
      </c>
      <c r="C41" s="215">
        <v>31.003231197771587</v>
      </c>
      <c r="D41" s="215">
        <v>83.7705065801334</v>
      </c>
      <c r="E41" s="215">
        <v>71.594757305907436</v>
      </c>
      <c r="F41" s="91">
        <v>68.865034903685881</v>
      </c>
      <c r="G41" s="91">
        <v>66.111041483895221</v>
      </c>
    </row>
    <row r="42" spans="1:8" s="27" customFormat="1" ht="22.5" customHeight="1">
      <c r="A42" s="432" t="s">
        <v>34</v>
      </c>
      <c r="B42" s="432"/>
      <c r="C42" s="432"/>
      <c r="D42" s="432"/>
      <c r="E42" s="432"/>
      <c r="F42" s="432"/>
      <c r="G42" s="447"/>
    </row>
    <row r="43" spans="1:8" s="27" customFormat="1">
      <c r="A43" s="213" t="s">
        <v>28</v>
      </c>
      <c r="B43" s="63">
        <v>25356495</v>
      </c>
      <c r="C43" s="63">
        <v>25277729</v>
      </c>
      <c r="D43" s="63">
        <v>25238846</v>
      </c>
      <c r="E43" s="63">
        <v>30272303</v>
      </c>
      <c r="F43" s="327">
        <v>30562648</v>
      </c>
      <c r="G43" s="327">
        <v>32900420</v>
      </c>
    </row>
    <row r="44" spans="1:8" s="27" customFormat="1">
      <c r="A44" s="126" t="s">
        <v>13</v>
      </c>
      <c r="B44" s="63"/>
      <c r="C44" s="63"/>
      <c r="D44" s="63"/>
      <c r="E44" s="63"/>
      <c r="F44" s="327"/>
      <c r="G44" s="327"/>
    </row>
    <row r="45" spans="1:8" s="27" customFormat="1">
      <c r="A45" s="58" t="s">
        <v>14</v>
      </c>
      <c r="B45" s="63">
        <v>20399910</v>
      </c>
      <c r="C45" s="63">
        <v>20237496</v>
      </c>
      <c r="D45" s="63">
        <v>19969386</v>
      </c>
      <c r="E45" s="63">
        <v>26057808</v>
      </c>
      <c r="F45" s="327">
        <v>26313490</v>
      </c>
      <c r="G45" s="327">
        <v>28125574</v>
      </c>
      <c r="H45" s="41"/>
    </row>
    <row r="46" spans="1:8" s="27" customFormat="1">
      <c r="A46" s="58" t="s">
        <v>13</v>
      </c>
      <c r="B46" s="63"/>
      <c r="C46" s="63"/>
      <c r="D46" s="63"/>
      <c r="E46" s="63"/>
      <c r="F46" s="327"/>
      <c r="G46" s="327"/>
    </row>
    <row r="47" spans="1:8" s="27" customFormat="1">
      <c r="A47" s="59" t="s">
        <v>15</v>
      </c>
      <c r="B47" s="63">
        <v>9993157</v>
      </c>
      <c r="C47" s="63">
        <v>8961345</v>
      </c>
      <c r="D47" s="63">
        <v>9749109</v>
      </c>
      <c r="E47" s="63">
        <v>13674509</v>
      </c>
      <c r="F47" s="327">
        <v>15071272</v>
      </c>
      <c r="G47" s="327">
        <v>16385764</v>
      </c>
    </row>
    <row r="48" spans="1:8" s="27" customFormat="1">
      <c r="A48" s="59" t="s">
        <v>16</v>
      </c>
      <c r="B48" s="63">
        <v>2700046</v>
      </c>
      <c r="C48" s="63">
        <v>2294554</v>
      </c>
      <c r="D48" s="63">
        <v>1505027</v>
      </c>
      <c r="E48" s="63">
        <v>1534736</v>
      </c>
      <c r="F48" s="327">
        <v>1265838</v>
      </c>
      <c r="G48" s="327">
        <v>1043170</v>
      </c>
    </row>
    <row r="49" spans="1:7" s="27" customFormat="1">
      <c r="A49" s="59" t="s">
        <v>17</v>
      </c>
      <c r="B49" s="63">
        <v>3668607</v>
      </c>
      <c r="C49" s="63">
        <v>4213239</v>
      </c>
      <c r="D49" s="63">
        <v>3834537</v>
      </c>
      <c r="E49" s="63">
        <v>3546660</v>
      </c>
      <c r="F49" s="327">
        <v>3571967</v>
      </c>
      <c r="G49" s="327">
        <v>4188208</v>
      </c>
    </row>
    <row r="50" spans="1:7" s="27" customFormat="1">
      <c r="A50" s="59" t="s">
        <v>18</v>
      </c>
      <c r="B50" s="63">
        <v>1838341</v>
      </c>
      <c r="C50" s="63">
        <v>1637437</v>
      </c>
      <c r="D50" s="63">
        <v>1758426</v>
      </c>
      <c r="E50" s="63">
        <v>1919245</v>
      </c>
      <c r="F50" s="327">
        <v>1889229</v>
      </c>
      <c r="G50" s="327">
        <v>1909573</v>
      </c>
    </row>
    <row r="51" spans="1:7" s="27" customFormat="1">
      <c r="A51" s="59" t="s">
        <v>19</v>
      </c>
      <c r="B51" s="63">
        <v>2199759</v>
      </c>
      <c r="C51" s="63">
        <v>3130921</v>
      </c>
      <c r="D51" s="63">
        <v>3122287</v>
      </c>
      <c r="E51" s="63">
        <v>5382658</v>
      </c>
      <c r="F51" s="327">
        <v>4515184</v>
      </c>
      <c r="G51" s="327">
        <v>4598859</v>
      </c>
    </row>
    <row r="52" spans="1:7" s="27" customFormat="1">
      <c r="A52" s="58" t="s">
        <v>20</v>
      </c>
      <c r="B52" s="63">
        <v>3992314</v>
      </c>
      <c r="C52" s="63">
        <v>3806285</v>
      </c>
      <c r="D52" s="63">
        <v>4080229</v>
      </c>
      <c r="E52" s="63">
        <v>2411010</v>
      </c>
      <c r="F52" s="327">
        <v>2034137</v>
      </c>
      <c r="G52" s="327">
        <v>1921620</v>
      </c>
    </row>
    <row r="53" spans="1:7" s="27" customFormat="1">
      <c r="A53" s="213" t="s">
        <v>29</v>
      </c>
      <c r="B53" s="63">
        <v>370428</v>
      </c>
      <c r="C53" s="63">
        <v>235253</v>
      </c>
      <c r="D53" s="63">
        <v>315106</v>
      </c>
      <c r="E53" s="63">
        <v>463669</v>
      </c>
      <c r="F53" s="327">
        <v>602276</v>
      </c>
      <c r="G53" s="327">
        <v>447591</v>
      </c>
    </row>
    <row r="54" spans="1:7" s="27" customFormat="1" ht="14.25">
      <c r="A54" s="213" t="s">
        <v>703</v>
      </c>
      <c r="B54" s="63">
        <v>14935027</v>
      </c>
      <c r="C54" s="63">
        <v>8988713</v>
      </c>
      <c r="D54" s="63">
        <v>7461178</v>
      </c>
      <c r="E54" s="63">
        <v>4903665</v>
      </c>
      <c r="F54" s="327">
        <v>4846470</v>
      </c>
      <c r="G54" s="382">
        <v>3617431</v>
      </c>
    </row>
    <row r="55" spans="1:7" s="27" customFormat="1">
      <c r="A55" s="213" t="s">
        <v>31</v>
      </c>
      <c r="B55" s="63">
        <v>19967680</v>
      </c>
      <c r="C55" s="63">
        <v>17384700</v>
      </c>
      <c r="D55" s="63">
        <v>16142050</v>
      </c>
      <c r="E55" s="63">
        <v>16746341</v>
      </c>
      <c r="F55" s="327">
        <v>24130687</v>
      </c>
      <c r="G55" s="327">
        <v>20194740</v>
      </c>
    </row>
    <row r="56" spans="1:7" s="27" customFormat="1">
      <c r="A56" s="213" t="s">
        <v>32</v>
      </c>
      <c r="B56" s="63">
        <v>426967</v>
      </c>
      <c r="C56" s="63">
        <v>596308</v>
      </c>
      <c r="D56" s="63">
        <v>975664</v>
      </c>
      <c r="E56" s="63">
        <v>1614672</v>
      </c>
      <c r="F56" s="327">
        <v>3359711</v>
      </c>
      <c r="G56" s="327">
        <v>2994798</v>
      </c>
    </row>
    <row r="57" spans="1:7" s="27" customFormat="1">
      <c r="A57" s="213" t="s">
        <v>512</v>
      </c>
      <c r="B57" s="63" t="s">
        <v>57</v>
      </c>
      <c r="C57" s="63">
        <v>8671547</v>
      </c>
      <c r="D57" s="63">
        <v>10839624</v>
      </c>
      <c r="E57" s="63">
        <v>12713386</v>
      </c>
      <c r="F57" s="327">
        <v>14500595</v>
      </c>
      <c r="G57" s="327">
        <v>10165044</v>
      </c>
    </row>
    <row r="58" spans="1:7" s="27" customFormat="1" ht="14.25">
      <c r="A58" s="213" t="s">
        <v>704</v>
      </c>
      <c r="B58" s="63">
        <v>4490163</v>
      </c>
      <c r="C58" s="63">
        <v>4158816</v>
      </c>
      <c r="D58" s="63">
        <v>4608603</v>
      </c>
      <c r="E58" s="63">
        <v>3646705</v>
      </c>
      <c r="F58" s="327">
        <v>4396881.0999999996</v>
      </c>
      <c r="G58" s="327">
        <v>4101585</v>
      </c>
    </row>
    <row r="59" spans="1:7" s="27" customFormat="1">
      <c r="A59" s="213" t="s">
        <v>555</v>
      </c>
      <c r="B59" s="141">
        <v>258435</v>
      </c>
      <c r="C59" s="141">
        <v>278254</v>
      </c>
      <c r="D59" s="141">
        <v>464675</v>
      </c>
      <c r="E59" s="141">
        <v>570825</v>
      </c>
      <c r="F59" s="327">
        <v>549481</v>
      </c>
      <c r="G59" s="327">
        <v>527500</v>
      </c>
    </row>
    <row r="60" spans="1:7" s="27" customFormat="1" ht="22.5" customHeight="1">
      <c r="A60" s="498" t="s">
        <v>711</v>
      </c>
      <c r="B60" s="498"/>
      <c r="C60" s="498"/>
      <c r="D60" s="498"/>
      <c r="E60" s="498"/>
      <c r="F60" s="498"/>
      <c r="G60" s="499"/>
    </row>
    <row r="61" spans="1:7" s="27" customFormat="1">
      <c r="A61" s="432" t="s">
        <v>36</v>
      </c>
      <c r="B61" s="432"/>
      <c r="C61" s="432"/>
      <c r="D61" s="432"/>
      <c r="E61" s="432"/>
      <c r="F61" s="432"/>
      <c r="G61" s="447"/>
    </row>
    <row r="62" spans="1:7" s="27" customFormat="1">
      <c r="A62" s="213" t="s">
        <v>37</v>
      </c>
      <c r="B62" s="63">
        <v>30145</v>
      </c>
      <c r="C62" s="63">
        <v>27623</v>
      </c>
      <c r="D62" s="63">
        <v>30267</v>
      </c>
      <c r="E62" s="63">
        <v>30152.93</v>
      </c>
      <c r="F62" s="327">
        <v>30081.02</v>
      </c>
      <c r="G62" s="327">
        <v>30046.04</v>
      </c>
    </row>
    <row r="63" spans="1:7" s="27" customFormat="1">
      <c r="A63" s="126" t="s">
        <v>13</v>
      </c>
      <c r="B63" s="63"/>
      <c r="C63" s="63"/>
      <c r="D63" s="63"/>
      <c r="E63" s="63"/>
      <c r="F63" s="327"/>
      <c r="G63" s="327"/>
    </row>
    <row r="64" spans="1:7" s="27" customFormat="1">
      <c r="A64" s="58" t="s">
        <v>38</v>
      </c>
      <c r="B64" s="63">
        <v>19921</v>
      </c>
      <c r="C64" s="63">
        <v>19339</v>
      </c>
      <c r="D64" s="63">
        <v>20079</v>
      </c>
      <c r="E64" s="63">
        <v>22816.77</v>
      </c>
      <c r="F64" s="327">
        <v>22776.22</v>
      </c>
      <c r="G64" s="327">
        <v>22767</v>
      </c>
    </row>
    <row r="65" spans="1:7" s="27" customFormat="1">
      <c r="A65" s="58" t="s">
        <v>39</v>
      </c>
      <c r="B65" s="63">
        <v>2329</v>
      </c>
      <c r="C65" s="63">
        <v>1862</v>
      </c>
      <c r="D65" s="63">
        <v>1883</v>
      </c>
      <c r="E65" s="63">
        <v>1216.42</v>
      </c>
      <c r="F65" s="327">
        <v>1329.47</v>
      </c>
      <c r="G65" s="327">
        <v>1319</v>
      </c>
    </row>
    <row r="66" spans="1:7" s="27" customFormat="1">
      <c r="A66" s="58" t="s">
        <v>40</v>
      </c>
      <c r="B66" s="63">
        <v>5177</v>
      </c>
      <c r="C66" s="63">
        <v>4309</v>
      </c>
      <c r="D66" s="63">
        <v>4248</v>
      </c>
      <c r="E66" s="63">
        <v>4704.8900000000003</v>
      </c>
      <c r="F66" s="327">
        <v>4617.5</v>
      </c>
      <c r="G66" s="327">
        <v>4619</v>
      </c>
    </row>
    <row r="67" spans="1:7" s="27" customFormat="1" ht="25.5">
      <c r="A67" s="126" t="s">
        <v>41</v>
      </c>
      <c r="B67" s="63">
        <v>29970</v>
      </c>
      <c r="C67" s="63">
        <v>41754</v>
      </c>
      <c r="D67" s="63">
        <v>40534</v>
      </c>
      <c r="E67" s="63">
        <v>40343.230000000003</v>
      </c>
      <c r="F67" s="328">
        <v>44090</v>
      </c>
      <c r="G67" s="328">
        <v>43996.19</v>
      </c>
    </row>
    <row r="68" spans="1:7" s="27" customFormat="1">
      <c r="A68" s="126" t="s">
        <v>13</v>
      </c>
      <c r="B68" s="63"/>
      <c r="C68" s="63"/>
      <c r="D68" s="63"/>
      <c r="E68" s="63"/>
      <c r="F68" s="327"/>
      <c r="G68" s="327"/>
    </row>
    <row r="69" spans="1:7" s="27" customFormat="1">
      <c r="A69" s="58" t="s">
        <v>42</v>
      </c>
      <c r="B69" s="63">
        <v>7749</v>
      </c>
      <c r="C69" s="63">
        <v>12060</v>
      </c>
      <c r="D69" s="63">
        <v>18621</v>
      </c>
      <c r="E69" s="63">
        <v>18753</v>
      </c>
      <c r="F69" s="327">
        <v>20772.5</v>
      </c>
      <c r="G69" s="327">
        <v>20740.8</v>
      </c>
    </row>
    <row r="70" spans="1:7" s="27" customFormat="1">
      <c r="A70" s="58" t="s">
        <v>43</v>
      </c>
      <c r="B70" s="63">
        <v>12851</v>
      </c>
      <c r="C70" s="63">
        <v>17215</v>
      </c>
      <c r="D70" s="63">
        <v>14453</v>
      </c>
      <c r="E70" s="63">
        <v>17020</v>
      </c>
      <c r="F70" s="327">
        <v>16924.759999999998</v>
      </c>
      <c r="G70" s="327">
        <v>16879.39</v>
      </c>
    </row>
    <row r="71" spans="1:7" s="27" customFormat="1" ht="22.5" customHeight="1">
      <c r="A71" s="432" t="s">
        <v>27</v>
      </c>
      <c r="B71" s="432"/>
      <c r="C71" s="432"/>
      <c r="D71" s="432"/>
      <c r="E71" s="432"/>
      <c r="F71" s="432"/>
      <c r="G71" s="447"/>
    </row>
    <row r="72" spans="1:7" s="27" customFormat="1">
      <c r="A72" s="213" t="s">
        <v>44</v>
      </c>
      <c r="B72" s="63"/>
      <c r="C72" s="63"/>
      <c r="D72" s="63"/>
      <c r="E72" s="63"/>
      <c r="F72" s="91"/>
      <c r="G72" s="91"/>
    </row>
    <row r="73" spans="1:7" s="27" customFormat="1">
      <c r="A73" s="58" t="s">
        <v>38</v>
      </c>
      <c r="B73" s="142">
        <v>104.93469203353246</v>
      </c>
      <c r="C73" s="142">
        <v>122.86674595377217</v>
      </c>
      <c r="D73" s="142">
        <v>135.1588226505304</v>
      </c>
      <c r="E73" s="142">
        <v>209.79297244964997</v>
      </c>
      <c r="F73" s="91">
        <v>255.81316829570488</v>
      </c>
      <c r="G73" s="91">
        <v>209.42710941274652</v>
      </c>
    </row>
    <row r="74" spans="1:7" s="27" customFormat="1">
      <c r="A74" s="58" t="s">
        <v>39</v>
      </c>
      <c r="B74" s="142">
        <v>40.8419922713611</v>
      </c>
      <c r="C74" s="142">
        <v>39.575187969924812</v>
      </c>
      <c r="D74" s="142">
        <v>54.963887413701542</v>
      </c>
      <c r="E74" s="142">
        <v>109.49507571398036</v>
      </c>
      <c r="F74" s="91">
        <v>99.848059753134706</v>
      </c>
      <c r="G74" s="91">
        <v>91.470811220621684</v>
      </c>
    </row>
    <row r="75" spans="1:7" s="27" customFormat="1">
      <c r="A75" s="58" t="s">
        <v>40</v>
      </c>
      <c r="B75" s="142">
        <v>51.988217114158779</v>
      </c>
      <c r="C75" s="142">
        <v>36.035042933395218</v>
      </c>
      <c r="D75" s="142">
        <v>59.306497175141246</v>
      </c>
      <c r="E75" s="142">
        <v>82.449536546019132</v>
      </c>
      <c r="F75" s="91">
        <v>75.21169463995669</v>
      </c>
      <c r="G75" s="91">
        <v>59.92162805802122</v>
      </c>
    </row>
    <row r="76" spans="1:7" s="27" customFormat="1" ht="25.5">
      <c r="A76" s="126" t="s">
        <v>45</v>
      </c>
      <c r="B76" s="142"/>
      <c r="C76" s="142"/>
      <c r="D76" s="142"/>
      <c r="E76" s="142"/>
      <c r="F76" s="91"/>
      <c r="G76" s="91"/>
    </row>
    <row r="77" spans="1:7" s="27" customFormat="1">
      <c r="A77" s="58" t="s">
        <v>42</v>
      </c>
      <c r="B77" s="142">
        <v>36.080268421731837</v>
      </c>
      <c r="C77" s="142">
        <v>42.661276948590384</v>
      </c>
      <c r="D77" s="142">
        <v>38.759733634069065</v>
      </c>
      <c r="E77" s="142">
        <v>33.431557617447872</v>
      </c>
      <c r="F77" s="91">
        <v>42.995691418943316</v>
      </c>
      <c r="G77" s="91">
        <v>26.04590951168711</v>
      </c>
    </row>
    <row r="78" spans="1:7" s="27" customFormat="1">
      <c r="A78" s="58" t="s">
        <v>43</v>
      </c>
      <c r="B78" s="142">
        <v>36.798070189090346</v>
      </c>
      <c r="C78" s="142">
        <v>32.567760673830961</v>
      </c>
      <c r="D78" s="142">
        <v>60.374247561059988</v>
      </c>
      <c r="E78" s="142">
        <v>45.583783783783787</v>
      </c>
      <c r="F78" s="91">
        <v>44.632656533977446</v>
      </c>
      <c r="G78" s="91">
        <v>27.686782519984433</v>
      </c>
    </row>
    <row r="79" spans="1:7" s="27" customFormat="1" ht="22.5" customHeight="1">
      <c r="A79" s="432" t="s">
        <v>34</v>
      </c>
      <c r="B79" s="432"/>
      <c r="C79" s="432"/>
      <c r="D79" s="432"/>
      <c r="E79" s="432"/>
      <c r="F79" s="432"/>
      <c r="G79" s="447"/>
    </row>
    <row r="80" spans="1:7" s="27" customFormat="1">
      <c r="A80" s="213" t="s">
        <v>556</v>
      </c>
      <c r="B80" s="63">
        <v>2571377</v>
      </c>
      <c r="C80" s="63">
        <v>2673075</v>
      </c>
      <c r="D80" s="63">
        <v>3179817</v>
      </c>
      <c r="E80" s="63">
        <v>5427234</v>
      </c>
      <c r="F80" s="327">
        <v>6483599</v>
      </c>
      <c r="G80" s="327">
        <v>5290050</v>
      </c>
    </row>
    <row r="81" spans="1:7" s="27" customFormat="1">
      <c r="A81" s="126" t="s">
        <v>13</v>
      </c>
      <c r="B81" s="63"/>
      <c r="C81" s="63"/>
      <c r="D81" s="63"/>
      <c r="E81" s="63"/>
      <c r="F81" s="327"/>
      <c r="G81" s="327"/>
    </row>
    <row r="82" spans="1:7" s="27" customFormat="1">
      <c r="A82" s="58" t="s">
        <v>38</v>
      </c>
      <c r="B82" s="63">
        <v>2090404</v>
      </c>
      <c r="C82" s="63">
        <v>2376120</v>
      </c>
      <c r="D82" s="63">
        <v>2713854</v>
      </c>
      <c r="E82" s="63">
        <v>4786798</v>
      </c>
      <c r="F82" s="327">
        <v>5826457</v>
      </c>
      <c r="G82" s="327">
        <v>4768027</v>
      </c>
    </row>
    <row r="83" spans="1:7" s="27" customFormat="1">
      <c r="A83" s="58" t="s">
        <v>39</v>
      </c>
      <c r="B83" s="63">
        <v>95121</v>
      </c>
      <c r="C83" s="63">
        <v>73689</v>
      </c>
      <c r="D83" s="63">
        <v>103497</v>
      </c>
      <c r="E83" s="63">
        <v>133192</v>
      </c>
      <c r="F83" s="327">
        <v>132745</v>
      </c>
      <c r="G83" s="327">
        <v>120650</v>
      </c>
    </row>
    <row r="84" spans="1:7" s="27" customFormat="1">
      <c r="A84" s="58" t="s">
        <v>40</v>
      </c>
      <c r="B84" s="63">
        <v>269143</v>
      </c>
      <c r="C84" s="63">
        <v>155275</v>
      </c>
      <c r="D84" s="63">
        <v>251934</v>
      </c>
      <c r="E84" s="63">
        <v>387916</v>
      </c>
      <c r="F84" s="327">
        <v>347290</v>
      </c>
      <c r="G84" s="327">
        <v>276778</v>
      </c>
    </row>
    <row r="85" spans="1:7" s="27" customFormat="1" ht="25.5">
      <c r="A85" s="126" t="s">
        <v>45</v>
      </c>
      <c r="B85" s="63">
        <v>1207605</v>
      </c>
      <c r="C85" s="63">
        <v>1538088</v>
      </c>
      <c r="D85" s="63">
        <v>2304732</v>
      </c>
      <c r="E85" s="63">
        <v>2182370</v>
      </c>
      <c r="F85" s="328">
        <v>2411423</v>
      </c>
      <c r="G85" s="328">
        <v>1739707</v>
      </c>
    </row>
    <row r="86" spans="1:7" s="27" customFormat="1">
      <c r="A86" s="126" t="s">
        <v>13</v>
      </c>
      <c r="B86" s="63"/>
      <c r="C86" s="63"/>
      <c r="D86" s="63"/>
      <c r="E86" s="63"/>
      <c r="F86" s="327"/>
      <c r="G86" s="327"/>
    </row>
    <row r="87" spans="1:7" s="27" customFormat="1">
      <c r="A87" s="58" t="s">
        <v>42</v>
      </c>
      <c r="B87" s="63">
        <v>279586</v>
      </c>
      <c r="C87" s="63">
        <v>514495</v>
      </c>
      <c r="D87" s="63">
        <v>721745</v>
      </c>
      <c r="E87" s="63">
        <v>626942</v>
      </c>
      <c r="F87" s="327">
        <v>893128</v>
      </c>
      <c r="G87" s="327">
        <v>540213</v>
      </c>
    </row>
    <row r="88" spans="1:7" s="27" customFormat="1">
      <c r="A88" s="58" t="s">
        <v>43</v>
      </c>
      <c r="B88" s="63">
        <v>472892</v>
      </c>
      <c r="C88" s="63">
        <v>560654</v>
      </c>
      <c r="D88" s="63">
        <v>872589</v>
      </c>
      <c r="E88" s="63">
        <v>775836</v>
      </c>
      <c r="F88" s="327">
        <v>755397</v>
      </c>
      <c r="G88" s="327">
        <v>467336</v>
      </c>
    </row>
    <row r="89" spans="1:7" s="27" customFormat="1" ht="22.5" customHeight="1">
      <c r="A89" s="498" t="s">
        <v>46</v>
      </c>
      <c r="B89" s="498"/>
      <c r="C89" s="498"/>
      <c r="D89" s="498"/>
      <c r="E89" s="498"/>
      <c r="F89" s="498"/>
      <c r="G89" s="499"/>
    </row>
    <row r="90" spans="1:7" s="27" customFormat="1">
      <c r="A90" s="213" t="s">
        <v>47</v>
      </c>
      <c r="B90" s="63">
        <v>226319</v>
      </c>
      <c r="C90" s="63">
        <v>226523</v>
      </c>
      <c r="D90" s="63">
        <v>205208</v>
      </c>
      <c r="E90" s="63">
        <v>209890</v>
      </c>
      <c r="F90" s="327">
        <v>205047</v>
      </c>
      <c r="G90" s="327">
        <v>215595</v>
      </c>
    </row>
    <row r="91" spans="1:7" s="27" customFormat="1">
      <c r="A91" s="213" t="s">
        <v>48</v>
      </c>
      <c r="B91" s="142">
        <v>41.935719051427412</v>
      </c>
      <c r="C91" s="142">
        <v>42.5582435337692</v>
      </c>
      <c r="D91" s="142">
        <v>45.65992066586098</v>
      </c>
      <c r="E91" s="142">
        <v>39.823255038353423</v>
      </c>
      <c r="F91" s="91">
        <v>47.762249630572505</v>
      </c>
      <c r="G91" s="91">
        <v>47.825357730930683</v>
      </c>
    </row>
    <row r="92" spans="1:7" s="61" customFormat="1">
      <c r="A92" s="213" t="s">
        <v>49</v>
      </c>
      <c r="B92" s="63">
        <v>9490850</v>
      </c>
      <c r="C92" s="63">
        <v>9640421</v>
      </c>
      <c r="D92" s="63">
        <v>9369781</v>
      </c>
      <c r="E92" s="63">
        <v>8358503</v>
      </c>
      <c r="F92" s="382">
        <v>9793506</v>
      </c>
      <c r="G92" s="382">
        <v>10310908</v>
      </c>
    </row>
    <row r="93" spans="1:7" s="27" customFormat="1" ht="6" customHeight="1">
      <c r="A93" s="161"/>
      <c r="B93" s="30"/>
      <c r="C93" s="30"/>
      <c r="D93" s="30"/>
      <c r="E93" s="30"/>
    </row>
    <row r="94" spans="1:7" s="27" customFormat="1">
      <c r="A94" s="169" t="s">
        <v>565</v>
      </c>
      <c r="B94" s="166"/>
      <c r="F94" s="26"/>
    </row>
    <row r="95" spans="1:7" s="211" customFormat="1">
      <c r="A95" s="426" t="s">
        <v>566</v>
      </c>
    </row>
    <row r="96" spans="1:7">
      <c r="A96" s="169" t="s">
        <v>705</v>
      </c>
      <c r="B96" s="314"/>
    </row>
    <row r="97" spans="1:1">
      <c r="A97" s="206" t="s">
        <v>567</v>
      </c>
    </row>
  </sheetData>
  <mergeCells count="10">
    <mergeCell ref="A89:G89"/>
    <mergeCell ref="A79:G79"/>
    <mergeCell ref="A61:G61"/>
    <mergeCell ref="J4:M4"/>
    <mergeCell ref="A6:G6"/>
    <mergeCell ref="A7:G7"/>
    <mergeCell ref="A25:G25"/>
    <mergeCell ref="A42:G42"/>
    <mergeCell ref="A60:G60"/>
    <mergeCell ref="A71:G7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0.85546875" style="27" customWidth="1"/>
    <col min="2" max="2" width="18.7109375" style="27" customWidth="1"/>
    <col min="3" max="3" width="19.140625" style="27" customWidth="1"/>
    <col min="4" max="16384" width="9.140625" style="27"/>
  </cols>
  <sheetData>
    <row r="1" spans="1:10">
      <c r="A1" s="2" t="s">
        <v>540</v>
      </c>
    </row>
    <row r="3" spans="1:10" ht="30" customHeight="1">
      <c r="A3" s="462" t="s">
        <v>661</v>
      </c>
      <c r="B3" s="462"/>
      <c r="C3" s="462"/>
      <c r="D3" s="462"/>
      <c r="E3" s="462"/>
      <c r="F3" s="462"/>
      <c r="G3" s="462"/>
      <c r="H3" s="462"/>
      <c r="I3" s="462"/>
      <c r="J3" s="462"/>
    </row>
    <row r="4" spans="1:10">
      <c r="A4" s="28"/>
      <c r="C4" s="29"/>
    </row>
    <row r="5" spans="1:10" ht="45" customHeight="1">
      <c r="A5" s="333" t="s">
        <v>0</v>
      </c>
      <c r="B5" s="335" t="s">
        <v>150</v>
      </c>
      <c r="C5" s="334" t="s">
        <v>151</v>
      </c>
    </row>
    <row r="6" spans="1:10" ht="18.75" customHeight="1">
      <c r="A6" s="434" t="s">
        <v>355</v>
      </c>
      <c r="B6" s="435"/>
      <c r="C6" s="436"/>
    </row>
    <row r="7" spans="1:10">
      <c r="A7" s="102" t="s">
        <v>576</v>
      </c>
      <c r="B7" s="207">
        <v>30046.04</v>
      </c>
      <c r="C7" s="409">
        <v>29824</v>
      </c>
    </row>
    <row r="8" spans="1:10">
      <c r="A8" s="52" t="s">
        <v>38</v>
      </c>
      <c r="B8" s="63">
        <v>22767</v>
      </c>
      <c r="C8" s="210">
        <v>22610</v>
      </c>
    </row>
    <row r="9" spans="1:10">
      <c r="A9" s="52" t="s">
        <v>368</v>
      </c>
      <c r="B9" s="63">
        <v>579</v>
      </c>
      <c r="C9" s="210">
        <v>540</v>
      </c>
    </row>
    <row r="10" spans="1:10">
      <c r="A10" s="52" t="s">
        <v>39</v>
      </c>
      <c r="B10" s="63">
        <v>1319</v>
      </c>
      <c r="C10" s="210">
        <v>1310</v>
      </c>
    </row>
    <row r="11" spans="1:10">
      <c r="A11" s="52" t="s">
        <v>40</v>
      </c>
      <c r="B11" s="63">
        <v>4619</v>
      </c>
      <c r="C11" s="210">
        <v>4610</v>
      </c>
    </row>
    <row r="12" spans="1:10">
      <c r="A12" s="52" t="s">
        <v>369</v>
      </c>
      <c r="B12" s="63">
        <v>530</v>
      </c>
      <c r="C12" s="210">
        <v>530</v>
      </c>
    </row>
    <row r="13" spans="1:10" ht="14.25">
      <c r="A13" s="52" t="s">
        <v>577</v>
      </c>
      <c r="B13" s="63">
        <v>232</v>
      </c>
      <c r="C13" s="210">
        <v>224</v>
      </c>
    </row>
    <row r="14" spans="1:10">
      <c r="A14" s="52"/>
      <c r="B14" s="63"/>
      <c r="C14" s="210"/>
    </row>
    <row r="15" spans="1:10" s="29" customFormat="1" ht="25.5">
      <c r="A15" s="48" t="s">
        <v>391</v>
      </c>
      <c r="B15" s="410">
        <v>43996.19</v>
      </c>
      <c r="C15" s="411">
        <v>43764</v>
      </c>
      <c r="D15" s="31"/>
    </row>
    <row r="16" spans="1:10">
      <c r="A16" s="52" t="s">
        <v>370</v>
      </c>
      <c r="B16" s="63">
        <v>702</v>
      </c>
      <c r="C16" s="204">
        <v>702</v>
      </c>
    </row>
    <row r="17" spans="1:3">
      <c r="A17" s="52" t="s">
        <v>261</v>
      </c>
      <c r="B17" s="63">
        <v>16879.39</v>
      </c>
      <c r="C17" s="204">
        <v>16830</v>
      </c>
    </row>
    <row r="18" spans="1:3">
      <c r="A18" s="52" t="s">
        <v>371</v>
      </c>
      <c r="B18" s="63">
        <v>7979</v>
      </c>
      <c r="C18" s="204">
        <v>7975</v>
      </c>
    </row>
    <row r="19" spans="1:3">
      <c r="A19" s="52" t="s">
        <v>42</v>
      </c>
      <c r="B19" s="63">
        <v>20740.8</v>
      </c>
      <c r="C19" s="204">
        <v>20740</v>
      </c>
    </row>
    <row r="20" spans="1:3">
      <c r="A20" s="52" t="s">
        <v>557</v>
      </c>
      <c r="B20" s="63">
        <v>1645.81</v>
      </c>
      <c r="C20" s="204">
        <v>1637</v>
      </c>
    </row>
    <row r="21" spans="1:3" ht="14.25">
      <c r="A21" s="52" t="s">
        <v>578</v>
      </c>
      <c r="B21" s="63">
        <v>4028.19</v>
      </c>
      <c r="C21" s="204">
        <v>3855</v>
      </c>
    </row>
    <row r="22" spans="1:3">
      <c r="A22" s="52"/>
      <c r="B22" s="56"/>
      <c r="C22" s="83"/>
    </row>
    <row r="23" spans="1:3" ht="18.75" customHeight="1">
      <c r="A23" s="437" t="s">
        <v>372</v>
      </c>
      <c r="B23" s="438"/>
      <c r="C23" s="439"/>
    </row>
    <row r="24" spans="1:3">
      <c r="A24" s="102" t="s">
        <v>373</v>
      </c>
      <c r="B24" s="90"/>
      <c r="C24" s="106"/>
    </row>
    <row r="25" spans="1:3">
      <c r="A25" s="52" t="s">
        <v>38</v>
      </c>
      <c r="B25" s="90">
        <v>209.42710941274652</v>
      </c>
      <c r="C25" s="106">
        <v>210</v>
      </c>
    </row>
    <row r="26" spans="1:3">
      <c r="A26" s="52" t="s">
        <v>368</v>
      </c>
      <c r="B26" s="90">
        <v>137.32469775474956</v>
      </c>
      <c r="C26" s="106">
        <v>140.35</v>
      </c>
    </row>
    <row r="27" spans="1:3">
      <c r="A27" s="52" t="s">
        <v>39</v>
      </c>
      <c r="B27" s="90">
        <v>91.470811220621684</v>
      </c>
      <c r="C27" s="106">
        <v>92</v>
      </c>
    </row>
    <row r="28" spans="1:3">
      <c r="A28" s="52" t="s">
        <v>40</v>
      </c>
      <c r="B28" s="90">
        <v>59.92162805802122</v>
      </c>
      <c r="C28" s="106">
        <v>60</v>
      </c>
    </row>
    <row r="29" spans="1:3">
      <c r="A29" s="52" t="s">
        <v>369</v>
      </c>
      <c r="B29" s="90">
        <v>67.2</v>
      </c>
      <c r="C29" s="106">
        <v>67.2</v>
      </c>
    </row>
    <row r="30" spans="1:3" ht="14.25">
      <c r="A30" s="52" t="s">
        <v>577</v>
      </c>
      <c r="B30" s="90">
        <v>40.799999999999997</v>
      </c>
      <c r="C30" s="106">
        <v>42.2</v>
      </c>
    </row>
    <row r="31" spans="1:3">
      <c r="A31" s="52"/>
      <c r="B31" s="90"/>
      <c r="C31" s="106"/>
    </row>
    <row r="32" spans="1:3" ht="25.5">
      <c r="A32" s="102" t="s">
        <v>374</v>
      </c>
      <c r="B32" s="90"/>
      <c r="C32" s="106"/>
    </row>
    <row r="33" spans="1:3">
      <c r="A33" s="52" t="s">
        <v>370</v>
      </c>
      <c r="B33" s="90">
        <v>57.122507122507123</v>
      </c>
      <c r="C33" s="106">
        <v>57.122507122507123</v>
      </c>
    </row>
    <row r="34" spans="1:3">
      <c r="A34" s="52" t="s">
        <v>261</v>
      </c>
      <c r="B34" s="90">
        <v>27.686782519984433</v>
      </c>
      <c r="C34" s="106">
        <v>27.732620320855617</v>
      </c>
    </row>
    <row r="35" spans="1:3">
      <c r="A35" s="52" t="s">
        <v>371</v>
      </c>
      <c r="B35" s="90">
        <v>66.111041483895221</v>
      </c>
      <c r="C35" s="106">
        <v>66.144200626959247</v>
      </c>
    </row>
    <row r="36" spans="1:3">
      <c r="A36" s="52" t="s">
        <v>42</v>
      </c>
      <c r="B36" s="90">
        <v>26.04590951168711</v>
      </c>
      <c r="C36" s="106">
        <v>26.046287367405977</v>
      </c>
    </row>
    <row r="37" spans="1:3">
      <c r="A37" s="52" t="s">
        <v>558</v>
      </c>
      <c r="B37" s="142">
        <v>15.446497469331211</v>
      </c>
      <c r="C37" s="216">
        <v>15.500916310323763</v>
      </c>
    </row>
    <row r="38" spans="1:3" ht="14.25">
      <c r="A38" s="52" t="s">
        <v>578</v>
      </c>
      <c r="B38" s="142">
        <v>34.540575295604228</v>
      </c>
      <c r="C38" s="216">
        <v>33.88845654993515</v>
      </c>
    </row>
    <row r="39" spans="1:3">
      <c r="A39" s="65"/>
      <c r="B39" s="90"/>
      <c r="C39" s="106"/>
    </row>
    <row r="40" spans="1:3" ht="18.75" customHeight="1">
      <c r="A40" s="437" t="s">
        <v>365</v>
      </c>
      <c r="B40" s="438"/>
      <c r="C40" s="439"/>
    </row>
    <row r="41" spans="1:3">
      <c r="A41" s="102" t="s">
        <v>579</v>
      </c>
      <c r="B41" s="103">
        <v>5290050</v>
      </c>
      <c r="C41" s="383">
        <v>5266083</v>
      </c>
    </row>
    <row r="42" spans="1:3">
      <c r="A42" s="52" t="s">
        <v>38</v>
      </c>
      <c r="B42" s="56">
        <v>4768027</v>
      </c>
      <c r="C42" s="83">
        <v>4748100</v>
      </c>
    </row>
    <row r="43" spans="1:3">
      <c r="A43" s="52" t="s">
        <v>368</v>
      </c>
      <c r="B43" s="56">
        <v>79511</v>
      </c>
      <c r="C43" s="83">
        <v>75789</v>
      </c>
    </row>
    <row r="44" spans="1:3">
      <c r="A44" s="52" t="s">
        <v>39</v>
      </c>
      <c r="B44" s="56">
        <v>120650</v>
      </c>
      <c r="C44" s="83">
        <v>120520</v>
      </c>
    </row>
    <row r="45" spans="1:3">
      <c r="A45" s="52" t="s">
        <v>40</v>
      </c>
      <c r="B45" s="56">
        <v>276778</v>
      </c>
      <c r="C45" s="83">
        <v>276600</v>
      </c>
    </row>
    <row r="46" spans="1:3">
      <c r="A46" s="52" t="s">
        <v>369</v>
      </c>
      <c r="B46" s="56">
        <v>35616</v>
      </c>
      <c r="C46" s="83">
        <v>35616</v>
      </c>
    </row>
    <row r="47" spans="1:3" ht="14.25">
      <c r="A47" s="52" t="s">
        <v>577</v>
      </c>
      <c r="B47" s="63">
        <v>9468</v>
      </c>
      <c r="C47" s="204">
        <v>9458</v>
      </c>
    </row>
    <row r="48" spans="1:3">
      <c r="A48" s="65"/>
      <c r="B48" s="56"/>
      <c r="C48" s="83"/>
    </row>
    <row r="49" spans="1:3" ht="25.5">
      <c r="A49" s="102" t="s">
        <v>580</v>
      </c>
      <c r="B49" s="103">
        <v>1739707</v>
      </c>
      <c r="C49" s="383">
        <v>1730555</v>
      </c>
    </row>
    <row r="50" spans="1:3">
      <c r="A50" s="52" t="s">
        <v>370</v>
      </c>
      <c r="B50" s="56">
        <v>40100</v>
      </c>
      <c r="C50" s="83">
        <v>40100</v>
      </c>
    </row>
    <row r="51" spans="1:3">
      <c r="A51" s="52" t="s">
        <v>261</v>
      </c>
      <c r="B51" s="56">
        <v>467336</v>
      </c>
      <c r="C51" s="83">
        <v>466740</v>
      </c>
    </row>
    <row r="52" spans="1:3">
      <c r="A52" s="52" t="s">
        <v>371</v>
      </c>
      <c r="B52" s="56">
        <v>527500</v>
      </c>
      <c r="C52" s="83">
        <v>527500</v>
      </c>
    </row>
    <row r="53" spans="1:3">
      <c r="A53" s="52" t="s">
        <v>42</v>
      </c>
      <c r="B53" s="56">
        <v>540213</v>
      </c>
      <c r="C53" s="83">
        <v>540200</v>
      </c>
    </row>
    <row r="54" spans="1:3">
      <c r="A54" s="52" t="s">
        <v>558</v>
      </c>
      <c r="B54" s="63">
        <v>25422</v>
      </c>
      <c r="C54" s="204">
        <v>25375</v>
      </c>
    </row>
    <row r="55" spans="1:3" ht="14.25">
      <c r="A55" s="52" t="s">
        <v>578</v>
      </c>
      <c r="B55" s="63">
        <v>139136</v>
      </c>
      <c r="C55" s="204">
        <v>130640</v>
      </c>
    </row>
    <row r="56" spans="1:3">
      <c r="A56" s="65"/>
      <c r="B56" s="56"/>
      <c r="C56" s="83"/>
    </row>
    <row r="57" spans="1:3" ht="4.5" customHeight="1">
      <c r="A57" s="33"/>
      <c r="B57" s="38"/>
      <c r="C57" s="37"/>
    </row>
    <row r="58" spans="1:3">
      <c r="A58" s="136" t="s">
        <v>575</v>
      </c>
    </row>
    <row r="59" spans="1:3">
      <c r="A59" s="406" t="s">
        <v>687</v>
      </c>
    </row>
  </sheetData>
  <mergeCells count="4">
    <mergeCell ref="A6:C6"/>
    <mergeCell ref="A23:C23"/>
    <mergeCell ref="A40:C40"/>
    <mergeCell ref="A3:J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5"/>
  <sheetViews>
    <sheetView workbookViewId="0">
      <selection activeCell="A4" sqref="A4"/>
    </sheetView>
  </sheetViews>
  <sheetFormatPr defaultColWidth="12.42578125" defaultRowHeight="12.75"/>
  <cols>
    <col min="1" max="1" width="31.28515625" style="3" customWidth="1"/>
    <col min="2" max="2" width="15.28515625" style="3" customWidth="1"/>
    <col min="3" max="3" width="14.42578125" style="3" customWidth="1"/>
    <col min="4" max="4" width="15.5703125" style="3" customWidth="1"/>
    <col min="5" max="16384" width="12.42578125" style="3"/>
  </cols>
  <sheetData>
    <row r="1" spans="1:4">
      <c r="A1" s="2" t="s">
        <v>540</v>
      </c>
    </row>
    <row r="3" spans="1:4">
      <c r="A3" s="4" t="s">
        <v>662</v>
      </c>
      <c r="B3" s="5"/>
    </row>
    <row r="4" spans="1:4">
      <c r="A4" s="77"/>
    </row>
    <row r="5" spans="1:4" ht="30" customHeight="1">
      <c r="A5" s="18" t="s">
        <v>0</v>
      </c>
      <c r="B5" s="20" t="s">
        <v>399</v>
      </c>
      <c r="C5" s="20" t="s">
        <v>400</v>
      </c>
      <c r="D5" s="19" t="s">
        <v>401</v>
      </c>
    </row>
    <row r="6" spans="1:4" ht="22.5" customHeight="1">
      <c r="A6" s="78" t="s">
        <v>588</v>
      </c>
      <c r="B6" s="79">
        <v>215595</v>
      </c>
      <c r="C6" s="80">
        <v>47.8</v>
      </c>
      <c r="D6" s="81">
        <v>10310908</v>
      </c>
    </row>
    <row r="7" spans="1:4">
      <c r="A7" s="7" t="s">
        <v>375</v>
      </c>
      <c r="B7" s="56">
        <v>215595</v>
      </c>
      <c r="C7" s="82">
        <v>26.4</v>
      </c>
      <c r="D7" s="83">
        <v>5683778</v>
      </c>
    </row>
    <row r="8" spans="1:4">
      <c r="A8" s="7" t="s">
        <v>376</v>
      </c>
      <c r="B8" s="56">
        <v>215595</v>
      </c>
      <c r="C8" s="82">
        <v>16</v>
      </c>
      <c r="D8" s="83">
        <v>3454842</v>
      </c>
    </row>
    <row r="9" spans="1:4">
      <c r="A9" s="7" t="s">
        <v>377</v>
      </c>
      <c r="B9" s="56">
        <v>215595</v>
      </c>
      <c r="C9" s="82">
        <v>5.4</v>
      </c>
      <c r="D9" s="83">
        <v>1172288</v>
      </c>
    </row>
    <row r="10" spans="1:4" ht="18.75" customHeight="1">
      <c r="A10" s="8" t="s">
        <v>378</v>
      </c>
      <c r="B10" s="56"/>
      <c r="C10" s="82"/>
      <c r="D10" s="83"/>
    </row>
    <row r="11" spans="1:4" ht="18.75" customHeight="1">
      <c r="A11" s="416" t="s">
        <v>688</v>
      </c>
      <c r="B11" s="417">
        <v>209637</v>
      </c>
      <c r="C11" s="418">
        <v>48.5</v>
      </c>
      <c r="D11" s="419">
        <v>10176132</v>
      </c>
    </row>
    <row r="12" spans="1:4">
      <c r="A12" s="7" t="s">
        <v>375</v>
      </c>
      <c r="B12" s="56">
        <v>209637</v>
      </c>
      <c r="C12" s="82">
        <v>26.8</v>
      </c>
      <c r="D12" s="83">
        <v>5622014</v>
      </c>
    </row>
    <row r="13" spans="1:4">
      <c r="A13" s="7" t="s">
        <v>376</v>
      </c>
      <c r="B13" s="56">
        <v>209637</v>
      </c>
      <c r="C13" s="82">
        <v>16.3</v>
      </c>
      <c r="D13" s="83">
        <v>3412358</v>
      </c>
    </row>
    <row r="14" spans="1:4">
      <c r="A14" s="7" t="s">
        <v>377</v>
      </c>
      <c r="B14" s="56">
        <v>209637</v>
      </c>
      <c r="C14" s="82">
        <v>5.4</v>
      </c>
      <c r="D14" s="83">
        <v>1141760</v>
      </c>
    </row>
    <row r="15" spans="1:4">
      <c r="B15" s="27"/>
      <c r="C15" s="27"/>
      <c r="D15" s="27"/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19.85546875" style="3" customWidth="1"/>
    <col min="2" max="2" width="11" style="3" customWidth="1"/>
    <col min="3" max="3" width="10.140625" style="3" customWidth="1"/>
    <col min="4" max="4" width="9.42578125" style="3" customWidth="1"/>
    <col min="5" max="5" width="10.85546875" style="3" customWidth="1"/>
    <col min="6" max="6" width="11.28515625" style="3" customWidth="1"/>
    <col min="7" max="7" width="10.7109375" style="3" customWidth="1"/>
    <col min="8" max="8" width="10.42578125" style="3" customWidth="1"/>
    <col min="9" max="16384" width="9.140625" style="3"/>
  </cols>
  <sheetData>
    <row r="1" spans="1:8">
      <c r="A1" s="2" t="s">
        <v>540</v>
      </c>
    </row>
    <row r="3" spans="1:8">
      <c r="A3" s="4" t="s">
        <v>663</v>
      </c>
      <c r="B3" s="5"/>
    </row>
    <row r="4" spans="1:8">
      <c r="A4" s="77"/>
    </row>
    <row r="5" spans="1:8" ht="18.75" customHeight="1">
      <c r="A5" s="443" t="s">
        <v>0</v>
      </c>
      <c r="B5" s="448" t="s">
        <v>150</v>
      </c>
      <c r="C5" s="448" t="s">
        <v>379</v>
      </c>
      <c r="D5" s="448"/>
      <c r="E5" s="448"/>
      <c r="F5" s="448"/>
      <c r="G5" s="448"/>
      <c r="H5" s="444"/>
    </row>
    <row r="6" spans="1:8" ht="18.75" customHeight="1">
      <c r="A6" s="443"/>
      <c r="B6" s="448"/>
      <c r="C6" s="448" t="s">
        <v>380</v>
      </c>
      <c r="D6" s="448" t="s">
        <v>381</v>
      </c>
      <c r="E6" s="448"/>
      <c r="F6" s="448" t="s">
        <v>382</v>
      </c>
      <c r="G6" s="448" t="s">
        <v>383</v>
      </c>
      <c r="H6" s="444" t="s">
        <v>384</v>
      </c>
    </row>
    <row r="7" spans="1:8" ht="37.5" customHeight="1">
      <c r="A7" s="443"/>
      <c r="B7" s="448"/>
      <c r="C7" s="448"/>
      <c r="D7" s="332" t="s">
        <v>385</v>
      </c>
      <c r="E7" s="332" t="s">
        <v>386</v>
      </c>
      <c r="F7" s="448"/>
      <c r="G7" s="448"/>
      <c r="H7" s="444"/>
    </row>
    <row r="8" spans="1:8">
      <c r="A8" s="443" t="s">
        <v>355</v>
      </c>
      <c r="B8" s="448"/>
      <c r="C8" s="448"/>
      <c r="D8" s="448"/>
      <c r="E8" s="448"/>
      <c r="F8" s="448"/>
      <c r="G8" s="448"/>
      <c r="H8" s="444"/>
    </row>
    <row r="9" spans="1:8" s="23" customFormat="1">
      <c r="A9" s="125" t="s">
        <v>387</v>
      </c>
      <c r="B9" s="350">
        <v>215595</v>
      </c>
      <c r="C9" s="350">
        <v>150931</v>
      </c>
      <c r="D9" s="350">
        <v>4498</v>
      </c>
      <c r="E9" s="350">
        <v>20226</v>
      </c>
      <c r="F9" s="350">
        <v>3267</v>
      </c>
      <c r="G9" s="350">
        <v>6279</v>
      </c>
      <c r="H9" s="351">
        <v>30394</v>
      </c>
    </row>
    <row r="10" spans="1:8" s="23" customFormat="1">
      <c r="A10" s="49" t="s">
        <v>388</v>
      </c>
      <c r="B10" s="56">
        <v>215595</v>
      </c>
      <c r="C10" s="56">
        <v>155190</v>
      </c>
      <c r="D10" s="56">
        <v>3276</v>
      </c>
      <c r="E10" s="56">
        <v>14239</v>
      </c>
      <c r="F10" s="56">
        <v>6900</v>
      </c>
      <c r="G10" s="56">
        <v>27416</v>
      </c>
      <c r="H10" s="83">
        <v>8574</v>
      </c>
    </row>
    <row r="11" spans="1:8" s="23" customFormat="1">
      <c r="A11" s="49" t="s">
        <v>377</v>
      </c>
      <c r="B11" s="56">
        <v>215595</v>
      </c>
      <c r="C11" s="56">
        <v>66357</v>
      </c>
      <c r="D11" s="56">
        <v>632</v>
      </c>
      <c r="E11" s="56">
        <v>12976</v>
      </c>
      <c r="F11" s="56">
        <v>21412</v>
      </c>
      <c r="G11" s="56">
        <v>1693</v>
      </c>
      <c r="H11" s="83">
        <v>112525</v>
      </c>
    </row>
    <row r="12" spans="1:8" s="23" customFormat="1">
      <c r="A12" s="437" t="s">
        <v>389</v>
      </c>
      <c r="B12" s="438"/>
      <c r="C12" s="438"/>
      <c r="D12" s="438"/>
      <c r="E12" s="438"/>
      <c r="F12" s="438"/>
      <c r="G12" s="438"/>
      <c r="H12" s="439"/>
    </row>
    <row r="13" spans="1:8" s="23" customFormat="1">
      <c r="A13" s="49" t="s">
        <v>387</v>
      </c>
      <c r="B13" s="90">
        <v>100</v>
      </c>
      <c r="C13" s="90">
        <v>70.006725573413107</v>
      </c>
      <c r="D13" s="90">
        <v>2.0863192560124308</v>
      </c>
      <c r="E13" s="90">
        <v>9.3814791623182359</v>
      </c>
      <c r="F13" s="90">
        <v>1.5153412648716342</v>
      </c>
      <c r="G13" s="90">
        <v>2.9124052042023236</v>
      </c>
      <c r="H13" s="106">
        <v>14.097729539182263</v>
      </c>
    </row>
    <row r="14" spans="1:8" s="23" customFormat="1">
      <c r="A14" s="49" t="s">
        <v>388</v>
      </c>
      <c r="B14" s="90">
        <v>100</v>
      </c>
      <c r="C14" s="90">
        <v>71.982188826271482</v>
      </c>
      <c r="D14" s="90">
        <v>1.519515758714256</v>
      </c>
      <c r="E14" s="90">
        <v>6.6045130916765231</v>
      </c>
      <c r="F14" s="90">
        <v>3.2004452793432128</v>
      </c>
      <c r="G14" s="90">
        <v>12.716435909923698</v>
      </c>
      <c r="H14" s="106">
        <v>3.9769011340708276</v>
      </c>
    </row>
    <row r="15" spans="1:8" s="23" customFormat="1">
      <c r="A15" s="49" t="s">
        <v>377</v>
      </c>
      <c r="B15" s="90">
        <v>100</v>
      </c>
      <c r="C15" s="90">
        <v>30.778543101648925</v>
      </c>
      <c r="D15" s="90">
        <v>0.29314223428187108</v>
      </c>
      <c r="E15" s="90">
        <v>6.0186924557619612</v>
      </c>
      <c r="F15" s="90">
        <v>9.9315846842459248</v>
      </c>
      <c r="G15" s="90">
        <v>0.78526867506203757</v>
      </c>
      <c r="H15" s="106">
        <v>52.192768848999279</v>
      </c>
    </row>
    <row r="16" spans="1:8">
      <c r="A16" s="437" t="s">
        <v>358</v>
      </c>
      <c r="B16" s="438"/>
      <c r="C16" s="438"/>
      <c r="D16" s="438"/>
      <c r="E16" s="438"/>
      <c r="F16" s="438"/>
      <c r="G16" s="438"/>
      <c r="H16" s="439"/>
    </row>
    <row r="17" spans="1:8" s="23" customFormat="1">
      <c r="A17" s="99" t="s">
        <v>387</v>
      </c>
      <c r="B17" s="90">
        <v>26.363218070920013</v>
      </c>
      <c r="C17" s="90">
        <v>31.914835255845386</v>
      </c>
      <c r="D17" s="90">
        <v>30.591151622943531</v>
      </c>
      <c r="E17" s="90">
        <v>31.800603184020567</v>
      </c>
      <c r="F17" s="90">
        <v>26.336700336700336</v>
      </c>
      <c r="G17" s="90" t="s">
        <v>390</v>
      </c>
      <c r="H17" s="106" t="s">
        <v>390</v>
      </c>
    </row>
    <row r="18" spans="1:8" s="23" customFormat="1">
      <c r="A18" s="99" t="s">
        <v>388</v>
      </c>
      <c r="B18" s="90">
        <v>16.024685173589369</v>
      </c>
      <c r="C18" s="90">
        <v>19.334042141890585</v>
      </c>
      <c r="D18" s="90">
        <v>19.102564102564102</v>
      </c>
      <c r="E18" s="90">
        <v>19.50776037643093</v>
      </c>
      <c r="F18" s="90">
        <v>16.52768115942029</v>
      </c>
      <c r="G18" s="90" t="s">
        <v>390</v>
      </c>
      <c r="H18" s="106" t="s">
        <v>390</v>
      </c>
    </row>
    <row r="19" spans="1:8" s="23" customFormat="1">
      <c r="A19" s="99" t="s">
        <v>377</v>
      </c>
      <c r="B19" s="90">
        <v>5.4374544864212995</v>
      </c>
      <c r="C19" s="142">
        <v>12.079825790798258</v>
      </c>
      <c r="D19" s="142">
        <v>13.085443037974683</v>
      </c>
      <c r="E19" s="142">
        <v>11.188270653514181</v>
      </c>
      <c r="F19" s="142">
        <v>10.146553334578741</v>
      </c>
      <c r="G19" s="90" t="s">
        <v>390</v>
      </c>
      <c r="H19" s="106" t="s">
        <v>390</v>
      </c>
    </row>
    <row r="20" spans="1:8">
      <c r="A20" s="437" t="s">
        <v>365</v>
      </c>
      <c r="B20" s="438"/>
      <c r="C20" s="438"/>
      <c r="D20" s="438"/>
      <c r="E20" s="438"/>
      <c r="F20" s="438"/>
      <c r="G20" s="438"/>
      <c r="H20" s="439"/>
    </row>
    <row r="21" spans="1:8" s="26" customFormat="1">
      <c r="A21" s="48" t="s">
        <v>164</v>
      </c>
      <c r="B21" s="103">
        <v>10310908</v>
      </c>
      <c r="C21" s="103">
        <v>8618969</v>
      </c>
      <c r="D21" s="103">
        <v>208449</v>
      </c>
      <c r="E21" s="103">
        <v>1066149</v>
      </c>
      <c r="F21" s="103">
        <v>417341</v>
      </c>
      <c r="G21" s="264" t="s">
        <v>390</v>
      </c>
      <c r="H21" s="265" t="s">
        <v>390</v>
      </c>
    </row>
    <row r="22" spans="1:8" s="23" customFormat="1">
      <c r="A22" s="52" t="s">
        <v>387</v>
      </c>
      <c r="B22" s="56">
        <v>5683778</v>
      </c>
      <c r="C22" s="56">
        <v>4816938</v>
      </c>
      <c r="D22" s="56">
        <v>137599</v>
      </c>
      <c r="E22" s="56">
        <v>643199</v>
      </c>
      <c r="F22" s="56">
        <v>86042</v>
      </c>
      <c r="G22" s="113" t="s">
        <v>390</v>
      </c>
      <c r="H22" s="114" t="s">
        <v>390</v>
      </c>
    </row>
    <row r="23" spans="1:8" s="23" customFormat="1">
      <c r="A23" s="52" t="s">
        <v>388</v>
      </c>
      <c r="B23" s="56">
        <v>3454842</v>
      </c>
      <c r="C23" s="56">
        <v>3000450</v>
      </c>
      <c r="D23" s="56">
        <v>62580</v>
      </c>
      <c r="E23" s="56">
        <v>277771</v>
      </c>
      <c r="F23" s="56">
        <v>114041</v>
      </c>
      <c r="G23" s="113" t="s">
        <v>390</v>
      </c>
      <c r="H23" s="114" t="s">
        <v>390</v>
      </c>
    </row>
    <row r="24" spans="1:8" s="23" customFormat="1">
      <c r="A24" s="52" t="s">
        <v>377</v>
      </c>
      <c r="B24" s="56">
        <v>1172288</v>
      </c>
      <c r="C24" s="56">
        <v>801581</v>
      </c>
      <c r="D24" s="56">
        <v>8270</v>
      </c>
      <c r="E24" s="56">
        <v>145179</v>
      </c>
      <c r="F24" s="56">
        <v>217258</v>
      </c>
      <c r="G24" s="113" t="s">
        <v>390</v>
      </c>
      <c r="H24" s="114" t="s">
        <v>390</v>
      </c>
    </row>
    <row r="25" spans="1:8" ht="18.75" customHeight="1">
      <c r="A25" s="437" t="s">
        <v>389</v>
      </c>
      <c r="B25" s="438"/>
      <c r="C25" s="438"/>
      <c r="D25" s="438"/>
      <c r="E25" s="438"/>
      <c r="F25" s="438"/>
      <c r="G25" s="438"/>
      <c r="H25" s="439"/>
    </row>
    <row r="26" spans="1:8" s="26" customFormat="1">
      <c r="A26" s="48" t="s">
        <v>164</v>
      </c>
      <c r="B26" s="104">
        <v>100</v>
      </c>
      <c r="C26" s="104">
        <v>83.590785602975032</v>
      </c>
      <c r="D26" s="104">
        <v>2.0216357279106747</v>
      </c>
      <c r="E26" s="104">
        <v>10.340010792453972</v>
      </c>
      <c r="F26" s="104">
        <v>4.0475678766603291</v>
      </c>
      <c r="G26" s="104" t="s">
        <v>190</v>
      </c>
      <c r="H26" s="105" t="s">
        <v>190</v>
      </c>
    </row>
    <row r="27" spans="1:8" s="23" customFormat="1">
      <c r="A27" s="52" t="s">
        <v>387</v>
      </c>
      <c r="B27" s="90">
        <v>100</v>
      </c>
      <c r="C27" s="90">
        <v>84.748876539512978</v>
      </c>
      <c r="D27" s="90">
        <v>2.4209073612656935</v>
      </c>
      <c r="E27" s="90">
        <v>11.316399057106031</v>
      </c>
      <c r="F27" s="90">
        <v>1.5138170421152972</v>
      </c>
      <c r="G27" s="90" t="s">
        <v>190</v>
      </c>
      <c r="H27" s="106" t="s">
        <v>190</v>
      </c>
    </row>
    <row r="28" spans="1:8" s="23" customFormat="1">
      <c r="A28" s="52" t="s">
        <v>388</v>
      </c>
      <c r="B28" s="90">
        <v>100</v>
      </c>
      <c r="C28" s="90">
        <v>86.847676391568712</v>
      </c>
      <c r="D28" s="90">
        <v>1.8113708239045372</v>
      </c>
      <c r="E28" s="90">
        <v>8.04004929892597</v>
      </c>
      <c r="F28" s="90">
        <v>3.3009034856007888</v>
      </c>
      <c r="G28" s="90" t="s">
        <v>190</v>
      </c>
      <c r="H28" s="106" t="s">
        <v>190</v>
      </c>
    </row>
    <row r="29" spans="1:8" s="23" customFormat="1">
      <c r="A29" s="52" t="s">
        <v>377</v>
      </c>
      <c r="B29" s="90">
        <v>100</v>
      </c>
      <c r="C29" s="90">
        <v>68.377480619097014</v>
      </c>
      <c r="D29" s="90">
        <v>0.70545804443959159</v>
      </c>
      <c r="E29" s="90">
        <v>12.384243462357373</v>
      </c>
      <c r="F29" s="90">
        <v>18.532817874106023</v>
      </c>
      <c r="G29" s="90" t="s">
        <v>190</v>
      </c>
      <c r="H29" s="106" t="s">
        <v>190</v>
      </c>
    </row>
    <row r="30" spans="1:8">
      <c r="A30" s="27"/>
      <c r="B30" s="27"/>
      <c r="C30" s="27"/>
      <c r="D30" s="27"/>
      <c r="E30" s="27"/>
      <c r="F30" s="27"/>
      <c r="G30" s="27"/>
      <c r="H30" s="27"/>
    </row>
    <row r="32" spans="1:8">
      <c r="B32" s="24"/>
    </row>
  </sheetData>
  <mergeCells count="13">
    <mergeCell ref="A5:A7"/>
    <mergeCell ref="B5:B7"/>
    <mergeCell ref="C5:H5"/>
    <mergeCell ref="C6:C7"/>
    <mergeCell ref="D6:E6"/>
    <mergeCell ref="F6:F7"/>
    <mergeCell ref="G6:G7"/>
    <mergeCell ref="H6:H7"/>
    <mergeCell ref="A8:H8"/>
    <mergeCell ref="A12:H12"/>
    <mergeCell ref="A16:H16"/>
    <mergeCell ref="A20:H20"/>
    <mergeCell ref="A25:H2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20.140625" style="3" customWidth="1"/>
    <col min="2" max="5" width="12.85546875" style="3" customWidth="1"/>
    <col min="6" max="16384" width="9.140625" style="3"/>
  </cols>
  <sheetData>
    <row r="1" spans="1:5" ht="15.75">
      <c r="A1" s="25" t="s">
        <v>537</v>
      </c>
      <c r="E1" s="2" t="s">
        <v>540</v>
      </c>
    </row>
    <row r="2" spans="1:5">
      <c r="A2" s="85"/>
    </row>
    <row r="3" spans="1:5" s="27" customFormat="1">
      <c r="A3" s="39" t="s">
        <v>664</v>
      </c>
      <c r="B3" s="40"/>
      <c r="C3" s="40"/>
    </row>
    <row r="4" spans="1:5" s="27" customFormat="1">
      <c r="A4" s="86" t="s">
        <v>51</v>
      </c>
    </row>
    <row r="5" spans="1:5" s="27" customFormat="1">
      <c r="A5" s="87"/>
    </row>
    <row r="6" spans="1:5" s="27" customFormat="1" ht="51" customHeight="1">
      <c r="A6" s="457" t="s">
        <v>0</v>
      </c>
      <c r="B6" s="356" t="s">
        <v>150</v>
      </c>
      <c r="C6" s="356" t="s">
        <v>151</v>
      </c>
      <c r="D6" s="356" t="s">
        <v>150</v>
      </c>
      <c r="E6" s="355" t="s">
        <v>151</v>
      </c>
    </row>
    <row r="7" spans="1:5" s="27" customFormat="1" ht="36.75" customHeight="1">
      <c r="A7" s="457"/>
      <c r="B7" s="458" t="s">
        <v>403</v>
      </c>
      <c r="C7" s="457"/>
      <c r="D7" s="458" t="s">
        <v>632</v>
      </c>
      <c r="E7" s="459"/>
    </row>
    <row r="8" spans="1:5" s="27" customFormat="1" ht="7.5" customHeight="1">
      <c r="A8" s="84"/>
      <c r="B8" s="88"/>
      <c r="C8" s="88"/>
      <c r="D8" s="88"/>
      <c r="E8" s="89"/>
    </row>
    <row r="9" spans="1:5" s="27" customFormat="1">
      <c r="A9" s="49" t="s">
        <v>52</v>
      </c>
      <c r="B9" s="56">
        <v>389352</v>
      </c>
      <c r="C9" s="56">
        <v>381921</v>
      </c>
      <c r="D9" s="90">
        <v>26.776297510748975</v>
      </c>
      <c r="E9" s="106">
        <v>26.872965200755132</v>
      </c>
    </row>
    <row r="10" spans="1:5" s="27" customFormat="1">
      <c r="A10" s="92" t="s">
        <v>53</v>
      </c>
      <c r="B10" s="56">
        <v>141771</v>
      </c>
      <c r="C10" s="56">
        <v>138742</v>
      </c>
      <c r="D10" s="90">
        <v>9.7497957488246971</v>
      </c>
      <c r="E10" s="363">
        <v>9.762251716672214</v>
      </c>
    </row>
    <row r="11" spans="1:5" s="27" customFormat="1" ht="7.5" customHeight="1">
      <c r="A11" s="92"/>
      <c r="B11" s="56"/>
      <c r="C11" s="56"/>
      <c r="D11" s="90"/>
      <c r="E11" s="363"/>
    </row>
    <row r="12" spans="1:5" s="27" customFormat="1">
      <c r="A12" s="49" t="s">
        <v>451</v>
      </c>
      <c r="B12" s="56">
        <v>426973</v>
      </c>
      <c r="C12" s="56">
        <v>400370</v>
      </c>
      <c r="D12" s="90">
        <v>29.363547836037885</v>
      </c>
      <c r="E12" s="363">
        <v>28.171085322426187</v>
      </c>
    </row>
    <row r="13" spans="1:5" s="27" customFormat="1">
      <c r="A13" s="92" t="s">
        <v>54</v>
      </c>
      <c r="B13" s="56">
        <v>29137</v>
      </c>
      <c r="C13" s="56">
        <v>24062</v>
      </c>
      <c r="D13" s="90">
        <v>2.0037934326026137</v>
      </c>
      <c r="E13" s="363">
        <v>1.6930655519350075</v>
      </c>
    </row>
    <row r="14" spans="1:5" s="27" customFormat="1" ht="7.5" customHeight="1">
      <c r="A14" s="92"/>
      <c r="B14" s="56"/>
      <c r="C14" s="56"/>
      <c r="D14" s="90"/>
      <c r="E14" s="363"/>
    </row>
    <row r="15" spans="1:5" s="27" customFormat="1">
      <c r="A15" s="49" t="s">
        <v>402</v>
      </c>
      <c r="B15" s="56">
        <v>8222716</v>
      </c>
      <c r="C15" s="56">
        <v>8006126</v>
      </c>
      <c r="D15" s="90">
        <v>565.48801588895344</v>
      </c>
      <c r="E15" s="363">
        <v>563.3320644606107</v>
      </c>
    </row>
    <row r="16" spans="1:5">
      <c r="A16" s="14"/>
      <c r="B16" s="15"/>
      <c r="C16" s="93"/>
      <c r="D16" s="15"/>
      <c r="E16" s="94"/>
    </row>
    <row r="17" spans="1:1">
      <c r="A17" s="95"/>
    </row>
  </sheetData>
  <mergeCells count="3">
    <mergeCell ref="A6:A7"/>
    <mergeCell ref="B7:C7"/>
    <mergeCell ref="D7:E7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30.42578125" style="111" customWidth="1"/>
    <col min="2" max="7" width="12.85546875" style="3" customWidth="1"/>
    <col min="8" max="16384" width="9.140625" style="3"/>
  </cols>
  <sheetData>
    <row r="1" spans="1:7">
      <c r="A1" s="2" t="s">
        <v>540</v>
      </c>
      <c r="E1" s="97"/>
    </row>
    <row r="3" spans="1:7" s="27" customFormat="1">
      <c r="A3" s="39" t="s">
        <v>665</v>
      </c>
    </row>
    <row r="4" spans="1:7" s="27" customFormat="1">
      <c r="A4" s="86" t="s">
        <v>51</v>
      </c>
    </row>
    <row r="5" spans="1:7" s="27" customFormat="1">
      <c r="A5" s="86"/>
    </row>
    <row r="6" spans="1:7" s="98" customFormat="1" ht="51">
      <c r="A6" s="457" t="s">
        <v>194</v>
      </c>
      <c r="B6" s="335" t="s">
        <v>150</v>
      </c>
      <c r="C6" s="335" t="s">
        <v>151</v>
      </c>
      <c r="D6" s="335" t="s">
        <v>150</v>
      </c>
      <c r="E6" s="335" t="s">
        <v>151</v>
      </c>
      <c r="F6" s="335" t="s">
        <v>150</v>
      </c>
      <c r="G6" s="334" t="s">
        <v>151</v>
      </c>
    </row>
    <row r="7" spans="1:7" s="27" customFormat="1" ht="31.5" customHeight="1">
      <c r="A7" s="457"/>
      <c r="B7" s="461" t="s">
        <v>403</v>
      </c>
      <c r="C7" s="461"/>
      <c r="D7" s="461" t="s">
        <v>589</v>
      </c>
      <c r="E7" s="461"/>
      <c r="F7" s="461" t="s">
        <v>666</v>
      </c>
      <c r="G7" s="458"/>
    </row>
    <row r="8" spans="1:7" s="27" customFormat="1" ht="7.5" customHeight="1">
      <c r="A8" s="99"/>
      <c r="B8" s="331"/>
      <c r="C8" s="331"/>
      <c r="D8" s="100"/>
      <c r="E8" s="101"/>
      <c r="F8" s="100"/>
      <c r="G8" s="101"/>
    </row>
    <row r="9" spans="1:7" s="28" customFormat="1">
      <c r="A9" s="102" t="s">
        <v>445</v>
      </c>
      <c r="B9" s="103">
        <v>389352</v>
      </c>
      <c r="C9" s="103">
        <v>381921</v>
      </c>
      <c r="D9" s="104">
        <v>26.776297510748975</v>
      </c>
      <c r="E9" s="104">
        <v>26.872965200755132</v>
      </c>
      <c r="F9" s="104">
        <v>104.26958107597835</v>
      </c>
      <c r="G9" s="105">
        <v>104.35228092417321</v>
      </c>
    </row>
    <row r="10" spans="1:7" s="27" customFormat="1" ht="7.5" customHeight="1">
      <c r="A10" s="99"/>
      <c r="B10" s="103"/>
      <c r="C10" s="103"/>
      <c r="D10" s="104"/>
      <c r="E10" s="105"/>
      <c r="F10" s="104"/>
      <c r="G10" s="105"/>
    </row>
    <row r="11" spans="1:7" s="27" customFormat="1" ht="15" customHeight="1">
      <c r="A11" s="52" t="s">
        <v>438</v>
      </c>
      <c r="B11" s="56">
        <v>110274</v>
      </c>
      <c r="C11" s="56">
        <v>108733</v>
      </c>
      <c r="D11" s="90">
        <v>7.583701719010902</v>
      </c>
      <c r="E11" s="106">
        <v>7.6507396167629107</v>
      </c>
      <c r="F11" s="90">
        <v>104.53403607890721</v>
      </c>
      <c r="G11" s="106">
        <v>105.00024141760417</v>
      </c>
    </row>
    <row r="12" spans="1:7" s="27" customFormat="1" ht="15" customHeight="1">
      <c r="A12" s="53" t="s">
        <v>446</v>
      </c>
      <c r="B12" s="56">
        <v>5946</v>
      </c>
      <c r="C12" s="56">
        <v>5946</v>
      </c>
      <c r="D12" s="90">
        <v>0.4089149792447796</v>
      </c>
      <c r="E12" s="106">
        <v>0.4183761853464199</v>
      </c>
      <c r="F12" s="90">
        <v>108.38497994896099</v>
      </c>
      <c r="G12" s="106">
        <v>108.42450765864334</v>
      </c>
    </row>
    <row r="13" spans="1:7" s="27" customFormat="1" ht="15" customHeight="1">
      <c r="A13" s="53" t="s">
        <v>447</v>
      </c>
      <c r="B13" s="56">
        <v>55054</v>
      </c>
      <c r="C13" s="56">
        <v>54722</v>
      </c>
      <c r="D13" s="90">
        <v>3.7861428300272606</v>
      </c>
      <c r="E13" s="106">
        <v>3.8503837225911179</v>
      </c>
      <c r="F13" s="90">
        <v>106.52863777089783</v>
      </c>
      <c r="G13" s="106">
        <v>107.01267209011264</v>
      </c>
    </row>
    <row r="14" spans="1:7" s="27" customFormat="1" ht="15" customHeight="1">
      <c r="A14" s="53" t="s">
        <v>448</v>
      </c>
      <c r="B14" s="56">
        <v>49273</v>
      </c>
      <c r="C14" s="56">
        <v>48064</v>
      </c>
      <c r="D14" s="90">
        <v>3.3885751382993647</v>
      </c>
      <c r="E14" s="106">
        <v>3.3819093461974981</v>
      </c>
      <c r="F14" s="90">
        <v>101.96171753750647</v>
      </c>
      <c r="G14" s="106">
        <v>102.40545435176307</v>
      </c>
    </row>
    <row r="15" spans="1:7" s="27" customFormat="1" ht="15" customHeight="1">
      <c r="A15" s="52" t="s">
        <v>439</v>
      </c>
      <c r="B15" s="56">
        <v>119437</v>
      </c>
      <c r="C15" s="56">
        <v>117102</v>
      </c>
      <c r="D15" s="90">
        <v>8.2138544191151581</v>
      </c>
      <c r="E15" s="106">
        <v>8.2396044494511358</v>
      </c>
      <c r="F15" s="90">
        <v>106.83477047479337</v>
      </c>
      <c r="G15" s="106">
        <v>106.58814534333358</v>
      </c>
    </row>
    <row r="16" spans="1:7" s="27" customFormat="1">
      <c r="A16" s="53" t="s">
        <v>440</v>
      </c>
      <c r="B16" s="56">
        <v>69429</v>
      </c>
      <c r="C16" s="56">
        <v>68372</v>
      </c>
      <c r="D16" s="90">
        <v>4.7747322727860411</v>
      </c>
      <c r="E16" s="106">
        <v>4.8108335930887014</v>
      </c>
      <c r="F16" s="90">
        <v>109.99001948576588</v>
      </c>
      <c r="G16" s="106">
        <v>109.62497394538953</v>
      </c>
    </row>
    <row r="17" spans="1:7" s="27" customFormat="1">
      <c r="A17" s="53" t="s">
        <v>441</v>
      </c>
      <c r="B17" s="56">
        <v>50008</v>
      </c>
      <c r="C17" s="56">
        <v>48730</v>
      </c>
      <c r="D17" s="90">
        <v>3.4391221463291184</v>
      </c>
      <c r="E17" s="106">
        <v>3.4287708563624348</v>
      </c>
      <c r="F17" s="90">
        <v>102.74279374601936</v>
      </c>
      <c r="G17" s="106">
        <v>102.60027371302243</v>
      </c>
    </row>
    <row r="18" spans="1:7" s="27" customFormat="1">
      <c r="A18" s="107" t="s">
        <v>450</v>
      </c>
      <c r="B18" s="56">
        <v>5541</v>
      </c>
      <c r="C18" s="56">
        <v>5343</v>
      </c>
      <c r="D18" s="90">
        <v>0.38106254624879304</v>
      </c>
      <c r="E18" s="106">
        <v>0.3759475207376255</v>
      </c>
      <c r="F18" s="90">
        <v>162.77908343125736</v>
      </c>
      <c r="G18" s="106">
        <v>157.4248674130819</v>
      </c>
    </row>
    <row r="19" spans="1:7" s="27" customFormat="1" ht="15" customHeight="1">
      <c r="A19" s="52" t="s">
        <v>449</v>
      </c>
      <c r="B19" s="56">
        <v>159642</v>
      </c>
      <c r="C19" s="56">
        <v>156087</v>
      </c>
      <c r="D19" s="90">
        <v>10.978810144062411</v>
      </c>
      <c r="E19" s="106">
        <v>10.982691497168959</v>
      </c>
      <c r="F19" s="90">
        <v>102.25399204473395</v>
      </c>
      <c r="G19" s="106">
        <v>102.30248928388848</v>
      </c>
    </row>
    <row r="20" spans="1:7" s="27" customFormat="1" ht="15" customHeight="1">
      <c r="A20" s="53" t="s">
        <v>553</v>
      </c>
      <c r="B20" s="56">
        <v>7273</v>
      </c>
      <c r="C20" s="56">
        <v>7130</v>
      </c>
      <c r="D20" s="90">
        <v>0.50017467945632044</v>
      </c>
      <c r="E20" s="106">
        <v>0.50168553675075234</v>
      </c>
      <c r="F20" s="90">
        <v>129.1829484902309</v>
      </c>
      <c r="G20" s="106">
        <v>128.97973950795949</v>
      </c>
    </row>
    <row r="21" spans="1:7" s="27" customFormat="1">
      <c r="A21" s="53" t="s">
        <v>441</v>
      </c>
      <c r="B21" s="56">
        <v>10598</v>
      </c>
      <c r="C21" s="56">
        <v>10215</v>
      </c>
      <c r="D21" s="90">
        <v>0.72883971578139484</v>
      </c>
      <c r="E21" s="106">
        <v>0.71875424374599373</v>
      </c>
      <c r="F21" s="90">
        <v>97.957297347259455</v>
      </c>
      <c r="G21" s="106">
        <v>97.611084567606312</v>
      </c>
    </row>
    <row r="22" spans="1:7" s="27" customFormat="1">
      <c r="A22" s="54" t="s">
        <v>450</v>
      </c>
      <c r="B22" s="56">
        <v>271</v>
      </c>
      <c r="C22" s="56">
        <v>271</v>
      </c>
      <c r="D22" s="90">
        <v>1.8637060103487264E-2</v>
      </c>
      <c r="E22" s="106">
        <v>1.9068272154201104E-2</v>
      </c>
      <c r="F22" s="90">
        <v>31.957547169811324</v>
      </c>
      <c r="G22" s="106">
        <v>32.033096926713952</v>
      </c>
    </row>
    <row r="23" spans="1:7" s="27" customFormat="1">
      <c r="A23" s="53" t="s">
        <v>442</v>
      </c>
      <c r="B23" s="56">
        <v>141771</v>
      </c>
      <c r="C23" s="56">
        <v>138742</v>
      </c>
      <c r="D23" s="90">
        <v>9.7497957488246971</v>
      </c>
      <c r="E23" s="106">
        <v>9.762251716672214</v>
      </c>
      <c r="F23" s="90">
        <v>101.50207985795394</v>
      </c>
      <c r="G23" s="106">
        <v>101.58295504466246</v>
      </c>
    </row>
    <row r="24" spans="1:7" s="27" customFormat="1">
      <c r="A24" s="54" t="s">
        <v>443</v>
      </c>
      <c r="B24" s="56">
        <v>121629</v>
      </c>
      <c r="C24" s="56">
        <v>119391</v>
      </c>
      <c r="D24" s="90">
        <v>8.3646014144909664</v>
      </c>
      <c r="E24" s="106">
        <v>8.4006645046576534</v>
      </c>
      <c r="F24" s="90">
        <v>95.422985493829586</v>
      </c>
      <c r="G24" s="106">
        <v>95.446369326948442</v>
      </c>
    </row>
    <row r="25" spans="1:7" s="27" customFormat="1">
      <c r="A25" s="54" t="s">
        <v>444</v>
      </c>
      <c r="B25" s="83">
        <v>20142</v>
      </c>
      <c r="C25" s="83">
        <v>19351</v>
      </c>
      <c r="D25" s="90">
        <v>1.3851943343337285</v>
      </c>
      <c r="E25" s="106">
        <v>1.3615872120145593</v>
      </c>
      <c r="F25" s="90">
        <v>164.94963557448204</v>
      </c>
      <c r="G25" s="106">
        <v>168.35740386288498</v>
      </c>
    </row>
    <row r="26" spans="1:7">
      <c r="A26" s="108"/>
      <c r="B26" s="13"/>
      <c r="C26" s="109"/>
      <c r="D26" s="110"/>
      <c r="E26" s="110"/>
      <c r="F26" s="110"/>
      <c r="G26" s="110"/>
    </row>
  </sheetData>
  <mergeCells count="4">
    <mergeCell ref="B7:C7"/>
    <mergeCell ref="F7:G7"/>
    <mergeCell ref="A6:A7"/>
    <mergeCell ref="D7:E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5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39.140625" style="3" customWidth="1"/>
    <col min="2" max="7" width="12.85546875" style="3" customWidth="1"/>
    <col min="8" max="16384" width="9.140625" style="3"/>
  </cols>
  <sheetData>
    <row r="1" spans="1:7">
      <c r="A1" s="2" t="s">
        <v>540</v>
      </c>
      <c r="E1" s="97"/>
    </row>
    <row r="3" spans="1:7" s="27" customFormat="1">
      <c r="A3" s="39" t="s">
        <v>667</v>
      </c>
      <c r="B3" s="40"/>
    </row>
    <row r="4" spans="1:7" s="27" customFormat="1">
      <c r="A4" s="86" t="s">
        <v>51</v>
      </c>
    </row>
    <row r="5" spans="1:7" s="27" customFormat="1">
      <c r="A5" s="87"/>
    </row>
    <row r="6" spans="1:7" s="98" customFormat="1" ht="51">
      <c r="A6" s="457" t="s">
        <v>194</v>
      </c>
      <c r="B6" s="335" t="s">
        <v>150</v>
      </c>
      <c r="C6" s="335" t="s">
        <v>151</v>
      </c>
      <c r="D6" s="335" t="s">
        <v>150</v>
      </c>
      <c r="E6" s="335" t="s">
        <v>151</v>
      </c>
      <c r="F6" s="335" t="s">
        <v>150</v>
      </c>
      <c r="G6" s="334" t="s">
        <v>151</v>
      </c>
    </row>
    <row r="7" spans="1:7" s="27" customFormat="1" ht="27" customHeight="1">
      <c r="A7" s="457"/>
      <c r="B7" s="461" t="s">
        <v>403</v>
      </c>
      <c r="C7" s="461"/>
      <c r="D7" s="461" t="s">
        <v>590</v>
      </c>
      <c r="E7" s="461"/>
      <c r="F7" s="461" t="s">
        <v>666</v>
      </c>
      <c r="G7" s="458"/>
    </row>
    <row r="8" spans="1:7" s="27" customFormat="1" ht="7.5" customHeight="1">
      <c r="A8" s="49"/>
      <c r="B8" s="56"/>
      <c r="C8" s="56"/>
      <c r="D8" s="113"/>
      <c r="E8" s="114"/>
      <c r="F8" s="100"/>
      <c r="G8" s="101"/>
    </row>
    <row r="9" spans="1:7" s="27" customFormat="1" ht="18.75" customHeight="1">
      <c r="A9" s="48" t="s">
        <v>591</v>
      </c>
      <c r="B9" s="103">
        <v>426973</v>
      </c>
      <c r="C9" s="103">
        <v>400370</v>
      </c>
      <c r="D9" s="104">
        <v>29.363547836037885</v>
      </c>
      <c r="E9" s="105">
        <v>28.171085322426187</v>
      </c>
      <c r="F9" s="104">
        <v>77.082487087415615</v>
      </c>
      <c r="G9" s="105">
        <v>75.83411464992281</v>
      </c>
    </row>
    <row r="10" spans="1:7" s="27" customFormat="1" ht="7.5" customHeight="1">
      <c r="A10" s="49"/>
      <c r="B10" s="56"/>
      <c r="C10" s="56"/>
      <c r="D10" s="113"/>
      <c r="E10" s="114"/>
      <c r="F10" s="104"/>
      <c r="G10" s="105"/>
    </row>
    <row r="11" spans="1:7" s="27" customFormat="1">
      <c r="A11" s="52" t="s">
        <v>405</v>
      </c>
      <c r="B11" s="56">
        <v>75165</v>
      </c>
      <c r="C11" s="56">
        <v>64303</v>
      </c>
      <c r="D11" s="90">
        <v>5.1692052497366054</v>
      </c>
      <c r="E11" s="106">
        <v>4.524528060264184</v>
      </c>
      <c r="F11" s="90">
        <v>70.391077147833897</v>
      </c>
      <c r="G11" s="106">
        <v>67.477831995382758</v>
      </c>
    </row>
    <row r="12" spans="1:7" s="27" customFormat="1">
      <c r="A12" s="52" t="s">
        <v>406</v>
      </c>
      <c r="B12" s="56">
        <v>113964</v>
      </c>
      <c r="C12" s="56">
        <v>110424</v>
      </c>
      <c r="D12" s="90">
        <v>7.8374683307521122</v>
      </c>
      <c r="E12" s="106">
        <v>7.7697228205000108</v>
      </c>
      <c r="F12" s="90">
        <v>64.101064188809147</v>
      </c>
      <c r="G12" s="106">
        <v>63.459880693769179</v>
      </c>
    </row>
    <row r="13" spans="1:7" s="27" customFormat="1">
      <c r="A13" s="52" t="s">
        <v>407</v>
      </c>
      <c r="B13" s="115">
        <v>237844</v>
      </c>
      <c r="C13" s="115">
        <v>225643</v>
      </c>
      <c r="D13" s="90">
        <v>16.356874255549165</v>
      </c>
      <c r="E13" s="106">
        <v>15.876834441661995</v>
      </c>
      <c r="F13" s="90">
        <v>88.303607229309307</v>
      </c>
      <c r="G13" s="216">
        <v>87.237053217606459</v>
      </c>
    </row>
    <row r="14" spans="1:7" s="27" customFormat="1" ht="7.5" customHeight="1">
      <c r="A14" s="52"/>
      <c r="B14" s="116"/>
      <c r="C14" s="116"/>
      <c r="D14" s="90"/>
      <c r="E14" s="106"/>
      <c r="F14" s="90"/>
      <c r="G14" s="106"/>
    </row>
    <row r="15" spans="1:7" s="27" customFormat="1">
      <c r="A15" s="53" t="s">
        <v>408</v>
      </c>
      <c r="B15" s="116">
        <v>208145</v>
      </c>
      <c r="C15" s="115">
        <v>201035</v>
      </c>
      <c r="D15" s="90">
        <v>14.314431273949655</v>
      </c>
      <c r="E15" s="106">
        <v>14.145350894907082</v>
      </c>
      <c r="F15" s="90">
        <v>89.656613168617923</v>
      </c>
      <c r="G15" s="106">
        <v>88.574160234041798</v>
      </c>
    </row>
    <row r="16" spans="1:7" s="27" customFormat="1">
      <c r="A16" s="54" t="s">
        <v>409</v>
      </c>
      <c r="B16" s="116">
        <v>88215</v>
      </c>
      <c r="C16" s="116">
        <v>85245</v>
      </c>
      <c r="D16" s="90">
        <v>6.0666725351628372</v>
      </c>
      <c r="E16" s="106">
        <v>5.998062213228315</v>
      </c>
      <c r="F16" s="90">
        <v>84.347659798250234</v>
      </c>
      <c r="G16" s="106">
        <v>83.508032915360502</v>
      </c>
    </row>
    <row r="17" spans="1:7" s="27" customFormat="1">
      <c r="A17" s="54" t="s">
        <v>410</v>
      </c>
      <c r="B17" s="56">
        <v>87930</v>
      </c>
      <c r="C17" s="116">
        <v>83845</v>
      </c>
      <c r="D17" s="90">
        <v>6.0470726749064019</v>
      </c>
      <c r="E17" s="106">
        <v>5.8995545342029212</v>
      </c>
      <c r="F17" s="90">
        <v>99.032537814368894</v>
      </c>
      <c r="G17" s="106">
        <v>96.688077308947499</v>
      </c>
    </row>
    <row r="18" spans="1:7" s="27" customFormat="1">
      <c r="A18" s="117" t="s">
        <v>411</v>
      </c>
      <c r="B18" s="56">
        <v>32000</v>
      </c>
      <c r="C18" s="56">
        <v>31945</v>
      </c>
      <c r="D18" s="90">
        <v>2.2006860638804149</v>
      </c>
      <c r="E18" s="106">
        <v>2.2477341474758461</v>
      </c>
      <c r="F18" s="90">
        <v>82.510378258515331</v>
      </c>
      <c r="G18" s="106">
        <v>83.691380665444072</v>
      </c>
    </row>
    <row r="19" spans="1:7" s="27" customFormat="1" ht="7.5" customHeight="1">
      <c r="A19" s="117"/>
      <c r="B19" s="116"/>
      <c r="C19" s="56"/>
      <c r="D19" s="90"/>
      <c r="E19" s="106"/>
      <c r="F19" s="90"/>
      <c r="G19" s="106"/>
    </row>
    <row r="20" spans="1:7" s="27" customFormat="1">
      <c r="A20" s="53" t="s">
        <v>412</v>
      </c>
      <c r="B20" s="56">
        <v>29699</v>
      </c>
      <c r="C20" s="116">
        <v>24608</v>
      </c>
      <c r="D20" s="90">
        <v>2.0424429815995135</v>
      </c>
      <c r="E20" s="106">
        <v>1.7314835467549108</v>
      </c>
      <c r="F20" s="90">
        <v>79.857488572196829</v>
      </c>
      <c r="G20" s="106">
        <v>77.659608041152524</v>
      </c>
    </row>
    <row r="21" spans="1:7" s="27" customFormat="1">
      <c r="A21" s="54" t="s">
        <v>559</v>
      </c>
      <c r="B21" s="56">
        <v>561</v>
      </c>
      <c r="C21" s="56">
        <v>545</v>
      </c>
      <c r="D21" s="90">
        <v>3.8580777557403523E-2</v>
      </c>
      <c r="E21" s="106">
        <v>3.8347632192028053E-2</v>
      </c>
      <c r="F21" s="90">
        <v>90.483870967741936</v>
      </c>
      <c r="G21" s="106">
        <v>91.442953020134226</v>
      </c>
    </row>
    <row r="22" spans="1:7" s="27" customFormat="1">
      <c r="A22" s="54" t="s">
        <v>413</v>
      </c>
      <c r="B22" s="56">
        <v>29137</v>
      </c>
      <c r="C22" s="56">
        <v>24062</v>
      </c>
      <c r="D22" s="90">
        <v>2.0037934326026137</v>
      </c>
      <c r="E22" s="106">
        <v>1.6930655519350075</v>
      </c>
      <c r="F22" s="90">
        <v>79.676775410867123</v>
      </c>
      <c r="G22" s="106">
        <v>77.394660662592472</v>
      </c>
    </row>
    <row r="23" spans="1:7" s="27" customFormat="1">
      <c r="A23" s="118" t="s">
        <v>414</v>
      </c>
      <c r="B23" s="56">
        <v>20048</v>
      </c>
      <c r="C23" s="56">
        <v>15769</v>
      </c>
      <c r="D23" s="90">
        <v>1.3787298190210799</v>
      </c>
      <c r="E23" s="106">
        <v>1.1095482789653035</v>
      </c>
      <c r="F23" s="90">
        <v>85.759507207939421</v>
      </c>
      <c r="G23" s="106">
        <v>84.132742890679197</v>
      </c>
    </row>
    <row r="24" spans="1:7" s="27" customFormat="1" ht="15" customHeight="1">
      <c r="A24" s="119" t="s">
        <v>415</v>
      </c>
      <c r="B24" s="56">
        <v>3411</v>
      </c>
      <c r="C24" s="56">
        <v>2496</v>
      </c>
      <c r="D24" s="90">
        <v>0.23457938012175295</v>
      </c>
      <c r="E24" s="106">
        <v>0.17562511917670098</v>
      </c>
      <c r="F24" s="90">
        <v>103.1136638452237</v>
      </c>
      <c r="G24" s="106">
        <v>92.822610635924136</v>
      </c>
    </row>
    <row r="25" spans="1:7" s="27" customFormat="1">
      <c r="A25" s="54" t="s">
        <v>452</v>
      </c>
      <c r="B25" s="56">
        <v>1368</v>
      </c>
      <c r="C25" s="56">
        <v>1018</v>
      </c>
      <c r="D25" s="90">
        <v>9.4079329230887729E-2</v>
      </c>
      <c r="E25" s="106">
        <v>7.1629155177035886E-2</v>
      </c>
      <c r="F25" s="90">
        <v>85.607008760951189</v>
      </c>
      <c r="G25" s="106">
        <v>105.71131879543094</v>
      </c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7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20" style="27" customWidth="1"/>
    <col min="2" max="7" width="12.85546875" style="27" customWidth="1"/>
    <col min="8" max="16384" width="9.140625" style="27"/>
  </cols>
  <sheetData>
    <row r="1" spans="1:7">
      <c r="A1" s="2" t="s">
        <v>540</v>
      </c>
    </row>
    <row r="3" spans="1:7">
      <c r="A3" s="39" t="s">
        <v>668</v>
      </c>
      <c r="B3" s="40"/>
    </row>
    <row r="4" spans="1:7">
      <c r="A4" s="86" t="s">
        <v>51</v>
      </c>
    </row>
    <row r="5" spans="1:7">
      <c r="A5" s="87"/>
    </row>
    <row r="6" spans="1:7" s="98" customFormat="1" ht="51">
      <c r="A6" s="457" t="s">
        <v>194</v>
      </c>
      <c r="B6" s="335" t="s">
        <v>150</v>
      </c>
      <c r="C6" s="335" t="s">
        <v>151</v>
      </c>
      <c r="D6" s="335" t="s">
        <v>150</v>
      </c>
      <c r="E6" s="335" t="s">
        <v>151</v>
      </c>
      <c r="F6" s="335" t="s">
        <v>150</v>
      </c>
      <c r="G6" s="334" t="s">
        <v>151</v>
      </c>
    </row>
    <row r="7" spans="1:7" ht="27" customHeight="1">
      <c r="A7" s="457"/>
      <c r="B7" s="461" t="s">
        <v>403</v>
      </c>
      <c r="C7" s="461"/>
      <c r="D7" s="461" t="s">
        <v>593</v>
      </c>
      <c r="E7" s="461"/>
      <c r="F7" s="461" t="s">
        <v>666</v>
      </c>
      <c r="G7" s="458"/>
    </row>
    <row r="8" spans="1:7" ht="7.5" customHeight="1">
      <c r="A8" s="49"/>
      <c r="B8" s="56"/>
      <c r="C8" s="56"/>
      <c r="D8" s="113"/>
      <c r="E8" s="114"/>
      <c r="F8" s="100"/>
      <c r="G8" s="101"/>
    </row>
    <row r="9" spans="1:7" ht="18.75" customHeight="1">
      <c r="A9" s="48" t="s">
        <v>592</v>
      </c>
      <c r="B9" s="103">
        <v>10281957</v>
      </c>
      <c r="C9" s="103">
        <v>10057736</v>
      </c>
      <c r="D9" s="104">
        <v>707.10498372867744</v>
      </c>
      <c r="E9" s="104">
        <v>707.68873543581549</v>
      </c>
      <c r="F9" s="104">
        <v>82.029613913474307</v>
      </c>
      <c r="G9" s="105">
        <v>81.601104163496089</v>
      </c>
    </row>
    <row r="10" spans="1:7" ht="7.5" customHeight="1">
      <c r="A10" s="49"/>
      <c r="B10" s="56"/>
      <c r="C10" s="56"/>
      <c r="D10" s="113"/>
      <c r="E10" s="113"/>
      <c r="F10" s="104"/>
      <c r="G10" s="105"/>
    </row>
    <row r="11" spans="1:7">
      <c r="A11" s="52" t="s">
        <v>456</v>
      </c>
      <c r="B11" s="56">
        <v>8222716</v>
      </c>
      <c r="C11" s="56">
        <v>8006126</v>
      </c>
      <c r="D11" s="90">
        <v>565.48801588895344</v>
      </c>
      <c r="E11" s="90">
        <v>563.3320644606107</v>
      </c>
      <c r="F11" s="90">
        <v>82.801903041098385</v>
      </c>
      <c r="G11" s="106">
        <v>82.260075967638841</v>
      </c>
    </row>
    <row r="12" spans="1:7">
      <c r="A12" s="53" t="s">
        <v>457</v>
      </c>
      <c r="B12" s="115">
        <v>2048619</v>
      </c>
      <c r="C12" s="115">
        <v>1959029</v>
      </c>
      <c r="D12" s="90">
        <v>140.88647760939472</v>
      </c>
      <c r="E12" s="90">
        <v>137.84242852388354</v>
      </c>
      <c r="F12" s="90">
        <v>104.326625595096</v>
      </c>
      <c r="G12" s="106">
        <v>103.6449727900914</v>
      </c>
    </row>
    <row r="13" spans="1:7">
      <c r="A13" s="52" t="s">
        <v>453</v>
      </c>
      <c r="B13" s="116">
        <v>336071</v>
      </c>
      <c r="C13" s="116">
        <v>329166</v>
      </c>
      <c r="D13" s="90">
        <v>23.112086442948591</v>
      </c>
      <c r="E13" s="90">
        <v>23.160984767194691</v>
      </c>
      <c r="F13" s="90">
        <v>93.865975691191679</v>
      </c>
      <c r="G13" s="106">
        <v>95.014771624391571</v>
      </c>
    </row>
    <row r="14" spans="1:7">
      <c r="A14" s="52" t="s">
        <v>454</v>
      </c>
      <c r="B14" s="56">
        <v>1107941</v>
      </c>
      <c r="C14" s="56">
        <v>1107941</v>
      </c>
      <c r="D14" s="90">
        <v>76.194697446929084</v>
      </c>
      <c r="E14" s="90">
        <v>77.957640290766534</v>
      </c>
      <c r="F14" s="90">
        <v>80.671332227979647</v>
      </c>
      <c r="G14" s="106">
        <v>80.671332227979647</v>
      </c>
    </row>
    <row r="15" spans="1:7">
      <c r="A15" s="52" t="s">
        <v>455</v>
      </c>
      <c r="B15" s="56">
        <v>615229</v>
      </c>
      <c r="C15" s="56">
        <v>614503</v>
      </c>
      <c r="D15" s="90">
        <v>42.310183949846362</v>
      </c>
      <c r="E15" s="90">
        <v>43.238045917243703</v>
      </c>
      <c r="F15" s="90">
        <v>67.688163597524635</v>
      </c>
      <c r="G15" s="106">
        <v>67.506783859381457</v>
      </c>
    </row>
    <row r="16" spans="1:7">
      <c r="A16" s="34"/>
      <c r="B16" s="30"/>
      <c r="C16" s="30"/>
      <c r="D16" s="121"/>
      <c r="E16" s="121"/>
      <c r="F16" s="121"/>
      <c r="G16" s="121"/>
    </row>
    <row r="17" spans="2:3">
      <c r="B17" s="41"/>
      <c r="C17" s="4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3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17.85546875" style="27" customWidth="1"/>
    <col min="2" max="7" width="12.85546875" style="27" customWidth="1"/>
    <col min="8" max="16384" width="9.140625" style="27"/>
  </cols>
  <sheetData>
    <row r="1" spans="1:7">
      <c r="A1" s="2" t="s">
        <v>540</v>
      </c>
    </row>
    <row r="3" spans="1:7">
      <c r="A3" s="39" t="s">
        <v>669</v>
      </c>
      <c r="B3" s="40"/>
    </row>
    <row r="4" spans="1:7">
      <c r="A4" s="86" t="s">
        <v>51</v>
      </c>
    </row>
    <row r="5" spans="1:7">
      <c r="A5" s="87"/>
    </row>
    <row r="6" spans="1:7" s="98" customFormat="1" ht="51">
      <c r="A6" s="457" t="s">
        <v>194</v>
      </c>
      <c r="B6" s="335" t="s">
        <v>150</v>
      </c>
      <c r="C6" s="335" t="s">
        <v>151</v>
      </c>
      <c r="D6" s="335" t="s">
        <v>150</v>
      </c>
      <c r="E6" s="335" t="s">
        <v>151</v>
      </c>
      <c r="F6" s="335" t="s">
        <v>150</v>
      </c>
      <c r="G6" s="334" t="s">
        <v>151</v>
      </c>
    </row>
    <row r="7" spans="1:7" ht="27" customHeight="1">
      <c r="A7" s="457"/>
      <c r="B7" s="461" t="s">
        <v>403</v>
      </c>
      <c r="C7" s="461"/>
      <c r="D7" s="461" t="s">
        <v>593</v>
      </c>
      <c r="E7" s="461"/>
      <c r="F7" s="461" t="s">
        <v>666</v>
      </c>
      <c r="G7" s="458"/>
    </row>
    <row r="8" spans="1:7" ht="7.5" customHeight="1">
      <c r="A8" s="49"/>
      <c r="B8" s="56"/>
      <c r="C8" s="56"/>
      <c r="D8" s="113"/>
      <c r="E8" s="114"/>
      <c r="F8" s="100"/>
      <c r="G8" s="101"/>
    </row>
    <row r="9" spans="1:7" ht="15" customHeight="1">
      <c r="A9" s="49" t="s">
        <v>460</v>
      </c>
      <c r="B9" s="56">
        <v>18305</v>
      </c>
      <c r="C9" s="56">
        <v>17272</v>
      </c>
      <c r="D9" s="90">
        <v>1.2588611999790935</v>
      </c>
      <c r="E9" s="90">
        <v>1.2153033086618505</v>
      </c>
      <c r="F9" s="90">
        <v>96.560637231629471</v>
      </c>
      <c r="G9" s="106">
        <v>97.427797833935017</v>
      </c>
    </row>
    <row r="10" spans="1:7">
      <c r="A10" s="52" t="s">
        <v>461</v>
      </c>
      <c r="B10" s="56">
        <v>11297</v>
      </c>
      <c r="C10" s="56">
        <v>10418</v>
      </c>
      <c r="D10" s="90">
        <v>0.77691095198928262</v>
      </c>
      <c r="E10" s="90">
        <v>0.73303785720467574</v>
      </c>
      <c r="F10" s="90">
        <v>107.31452455590387</v>
      </c>
      <c r="G10" s="106">
        <v>110.81799808531008</v>
      </c>
    </row>
    <row r="11" spans="1:7">
      <c r="A11" s="99" t="s">
        <v>458</v>
      </c>
      <c r="B11" s="56">
        <v>20520</v>
      </c>
      <c r="C11" s="56">
        <v>20173</v>
      </c>
      <c r="D11" s="90">
        <v>1.411189938463316</v>
      </c>
      <c r="E11" s="90">
        <v>1.4194252921280404</v>
      </c>
      <c r="F11" s="90">
        <v>100</v>
      </c>
      <c r="G11" s="106">
        <v>100</v>
      </c>
    </row>
    <row r="12" spans="1:7">
      <c r="A12" s="99" t="s">
        <v>459</v>
      </c>
      <c r="B12" s="116">
        <v>3454</v>
      </c>
      <c r="C12" s="116">
        <v>3408</v>
      </c>
      <c r="D12" s="90">
        <v>0.23753655202009227</v>
      </c>
      <c r="E12" s="90">
        <v>0.23979583579895708</v>
      </c>
      <c r="F12" s="90">
        <v>100</v>
      </c>
      <c r="G12" s="106">
        <v>100</v>
      </c>
    </row>
    <row r="13" spans="1:7" ht="15" customHeight="1">
      <c r="A13" s="123"/>
      <c r="B13" s="124"/>
      <c r="C13" s="124"/>
      <c r="D13" s="121"/>
      <c r="E13" s="121"/>
      <c r="F13" s="121"/>
      <c r="G13" s="12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6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4.28515625" style="27" customWidth="1"/>
    <col min="2" max="3" width="16.42578125" style="42" customWidth="1"/>
    <col min="4" max="5" width="14.28515625" style="42" customWidth="1"/>
    <col min="6" max="16384" width="9.140625" style="27"/>
  </cols>
  <sheetData>
    <row r="1" spans="1:5">
      <c r="A1" s="2" t="s">
        <v>540</v>
      </c>
    </row>
    <row r="3" spans="1:5" ht="14.25">
      <c r="A3" s="39" t="s">
        <v>670</v>
      </c>
      <c r="B3" s="39"/>
    </row>
    <row r="4" spans="1:5">
      <c r="A4" s="87"/>
    </row>
    <row r="5" spans="1:5" s="98" customFormat="1" ht="45" customHeight="1">
      <c r="A5" s="457" t="s">
        <v>194</v>
      </c>
      <c r="B5" s="461" t="s">
        <v>150</v>
      </c>
      <c r="C5" s="461" t="s">
        <v>151</v>
      </c>
      <c r="D5" s="335" t="s">
        <v>150</v>
      </c>
      <c r="E5" s="334" t="s">
        <v>151</v>
      </c>
    </row>
    <row r="6" spans="1:5" ht="18.75" customHeight="1">
      <c r="A6" s="457"/>
      <c r="B6" s="461"/>
      <c r="C6" s="461"/>
      <c r="D6" s="461" t="s">
        <v>631</v>
      </c>
      <c r="E6" s="458"/>
    </row>
    <row r="7" spans="1:5" ht="18.75" customHeight="1">
      <c r="A7" s="125"/>
      <c r="B7" s="471" t="s">
        <v>474</v>
      </c>
      <c r="C7" s="471"/>
      <c r="D7" s="100"/>
      <c r="E7" s="101"/>
    </row>
    <row r="8" spans="1:5">
      <c r="A8" s="92" t="s">
        <v>463</v>
      </c>
      <c r="B8" s="56">
        <v>90773</v>
      </c>
      <c r="C8" s="56">
        <v>88724</v>
      </c>
      <c r="D8" s="90">
        <v>81.191581470648742</v>
      </c>
      <c r="E8" s="106">
        <v>80.661848265830258</v>
      </c>
    </row>
    <row r="9" spans="1:5">
      <c r="A9" s="92" t="s">
        <v>451</v>
      </c>
      <c r="B9" s="116">
        <v>1163237</v>
      </c>
      <c r="C9" s="116">
        <v>1141938</v>
      </c>
      <c r="D9" s="90">
        <v>99.064318222076878</v>
      </c>
      <c r="E9" s="106">
        <v>99.392817913264182</v>
      </c>
    </row>
    <row r="10" spans="1:5">
      <c r="A10" s="92" t="s">
        <v>464</v>
      </c>
      <c r="B10" s="56">
        <v>12163</v>
      </c>
      <c r="C10" s="56">
        <v>11716</v>
      </c>
      <c r="D10" s="90">
        <v>125.63784732982131</v>
      </c>
      <c r="E10" s="106">
        <v>130.42413447623289</v>
      </c>
    </row>
    <row r="11" spans="1:5">
      <c r="A11" s="92" t="s">
        <v>458</v>
      </c>
      <c r="B11" s="56">
        <v>1579</v>
      </c>
      <c r="C11" s="56">
        <v>1579</v>
      </c>
      <c r="D11" s="90">
        <v>53.452945159106299</v>
      </c>
      <c r="E11" s="106">
        <v>53.452945159106299</v>
      </c>
    </row>
    <row r="12" spans="1:5" ht="18.75" customHeight="1">
      <c r="A12" s="52"/>
      <c r="B12" s="471" t="s">
        <v>594</v>
      </c>
      <c r="C12" s="471"/>
      <c r="D12" s="90"/>
      <c r="E12" s="106"/>
    </row>
    <row r="13" spans="1:5" ht="14.25">
      <c r="A13" s="99" t="s">
        <v>595</v>
      </c>
      <c r="B13" s="127">
        <v>339504</v>
      </c>
      <c r="C13" s="56">
        <v>335839</v>
      </c>
      <c r="D13" s="90">
        <v>93.180732811856728</v>
      </c>
      <c r="E13" s="106">
        <v>93.988301802306054</v>
      </c>
    </row>
    <row r="14" spans="1:5">
      <c r="A14" s="126" t="s">
        <v>123</v>
      </c>
      <c r="B14" s="127"/>
      <c r="C14" s="127"/>
      <c r="D14" s="90"/>
      <c r="E14" s="106"/>
    </row>
    <row r="15" spans="1:5" ht="25.5">
      <c r="A15" s="128" t="s">
        <v>689</v>
      </c>
      <c r="B15" s="115">
        <v>53271</v>
      </c>
      <c r="C15" s="115">
        <v>52063</v>
      </c>
      <c r="D15" s="90">
        <v>92.937769326052447</v>
      </c>
      <c r="E15" s="106">
        <v>92.610776099756293</v>
      </c>
    </row>
    <row r="16" spans="1:5">
      <c r="A16" s="128" t="s">
        <v>477</v>
      </c>
      <c r="B16" s="115">
        <v>184100</v>
      </c>
      <c r="C16" s="115">
        <v>181681</v>
      </c>
      <c r="D16" s="90">
        <v>103.36831348504501</v>
      </c>
      <c r="E16" s="106">
        <v>103.62822267853069</v>
      </c>
    </row>
    <row r="17" spans="1:5">
      <c r="A17" s="128" t="s">
        <v>482</v>
      </c>
      <c r="B17" s="115">
        <v>100918</v>
      </c>
      <c r="C17" s="115">
        <v>100888</v>
      </c>
      <c r="D17" s="90">
        <v>79.597744212643448</v>
      </c>
      <c r="E17" s="106">
        <v>81.580373098724806</v>
      </c>
    </row>
    <row r="18" spans="1:5">
      <c r="A18" s="128" t="s">
        <v>478</v>
      </c>
      <c r="B18" s="115">
        <v>884</v>
      </c>
      <c r="C18" s="115">
        <v>884</v>
      </c>
      <c r="D18" s="90">
        <v>54.838709677419352</v>
      </c>
      <c r="E18" s="106">
        <v>54.838709677419352</v>
      </c>
    </row>
    <row r="19" spans="1:5">
      <c r="A19" s="128" t="s">
        <v>479</v>
      </c>
      <c r="B19" s="115">
        <v>429</v>
      </c>
      <c r="C19" s="115">
        <v>414</v>
      </c>
      <c r="D19" s="90">
        <v>130.79268292682926</v>
      </c>
      <c r="E19" s="106">
        <v>138.46153846153845</v>
      </c>
    </row>
    <row r="21" spans="1:5">
      <c r="A21" s="134" t="s">
        <v>462</v>
      </c>
    </row>
    <row r="22" spans="1:5">
      <c r="A22" s="134" t="s">
        <v>465</v>
      </c>
    </row>
    <row r="23" spans="1:5">
      <c r="A23" s="134" t="s">
        <v>466</v>
      </c>
    </row>
    <row r="24" spans="1:5">
      <c r="A24" s="67"/>
    </row>
    <row r="25" spans="1:5">
      <c r="A25" s="67"/>
    </row>
    <row r="26" spans="1:5">
      <c r="A26" s="67"/>
    </row>
  </sheetData>
  <mergeCells count="6">
    <mergeCell ref="A5:A6"/>
    <mergeCell ref="D6:E6"/>
    <mergeCell ref="B12:C12"/>
    <mergeCell ref="B5:B6"/>
    <mergeCell ref="C5:C6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6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1.5703125" style="27" customWidth="1"/>
    <col min="2" max="2" width="10.5703125" style="42" customWidth="1"/>
    <col min="3" max="3" width="15" style="42" customWidth="1"/>
    <col min="4" max="5" width="14.28515625" style="42" customWidth="1"/>
    <col min="6" max="16384" width="9.140625" style="27"/>
  </cols>
  <sheetData>
    <row r="1" spans="1:5">
      <c r="A1" s="2" t="s">
        <v>540</v>
      </c>
    </row>
    <row r="3" spans="1:5" ht="14.25">
      <c r="A3" s="39" t="s">
        <v>671</v>
      </c>
      <c r="B3" s="39"/>
    </row>
    <row r="4" spans="1:5">
      <c r="A4" s="87"/>
    </row>
    <row r="5" spans="1:5" s="98" customFormat="1" ht="37.5" customHeight="1">
      <c r="A5" s="457" t="s">
        <v>194</v>
      </c>
      <c r="B5" s="461" t="s">
        <v>486</v>
      </c>
      <c r="C5" s="461" t="s">
        <v>487</v>
      </c>
      <c r="D5" s="335" t="s">
        <v>150</v>
      </c>
      <c r="E5" s="334" t="s">
        <v>416</v>
      </c>
    </row>
    <row r="6" spans="1:5" ht="15" customHeight="1">
      <c r="A6" s="457"/>
      <c r="B6" s="461"/>
      <c r="C6" s="461"/>
      <c r="D6" s="461" t="s">
        <v>631</v>
      </c>
      <c r="E6" s="458"/>
    </row>
    <row r="7" spans="1:5" ht="7.5" customHeight="1">
      <c r="A7" s="96"/>
      <c r="B7" s="100"/>
      <c r="C7" s="100"/>
      <c r="D7" s="100"/>
      <c r="E7" s="101"/>
    </row>
    <row r="8" spans="1:5" s="28" customFormat="1" ht="37.5" customHeight="1">
      <c r="A8" s="130" t="s">
        <v>596</v>
      </c>
      <c r="B8" s="131">
        <v>262579</v>
      </c>
      <c r="C8" s="104">
        <v>185.79574843253258</v>
      </c>
      <c r="D8" s="104">
        <v>95.868139731869036</v>
      </c>
      <c r="E8" s="105">
        <v>98.757343121928926</v>
      </c>
    </row>
    <row r="9" spans="1:5" ht="15" customHeight="1">
      <c r="A9" s="58" t="s">
        <v>597</v>
      </c>
      <c r="B9" s="115"/>
      <c r="C9" s="132"/>
      <c r="D9" s="90"/>
      <c r="E9" s="106"/>
    </row>
    <row r="10" spans="1:5">
      <c r="A10" s="59" t="s">
        <v>690</v>
      </c>
      <c r="B10" s="115">
        <v>27594</v>
      </c>
      <c r="C10" s="132">
        <v>19.524972988119018</v>
      </c>
      <c r="D10" s="90">
        <v>93.953013278855977</v>
      </c>
      <c r="E10" s="216">
        <v>96.5</v>
      </c>
    </row>
    <row r="11" spans="1:5">
      <c r="A11" s="59" t="s">
        <v>417</v>
      </c>
      <c r="B11" s="115">
        <v>143597</v>
      </c>
      <c r="C11" s="132">
        <v>101.60641973526587</v>
      </c>
      <c r="D11" s="90">
        <v>103.36742994118875</v>
      </c>
      <c r="E11" s="106">
        <v>106.48264141648329</v>
      </c>
    </row>
    <row r="12" spans="1:5">
      <c r="A12" s="59" t="s">
        <v>467</v>
      </c>
      <c r="B12" s="115">
        <v>75990</v>
      </c>
      <c r="C12" s="132">
        <v>53.769033027729371</v>
      </c>
      <c r="D12" s="90">
        <v>85.620605732828565</v>
      </c>
      <c r="E12" s="106">
        <v>88.20097649035182</v>
      </c>
    </row>
    <row r="14" spans="1:5" ht="24.75" customHeight="1">
      <c r="A14" s="474" t="s">
        <v>483</v>
      </c>
      <c r="B14" s="474"/>
      <c r="C14" s="474"/>
      <c r="D14" s="474"/>
      <c r="E14" s="474"/>
    </row>
    <row r="15" spans="1:5">
      <c r="A15" s="134" t="s">
        <v>484</v>
      </c>
      <c r="B15" s="135"/>
      <c r="C15" s="135"/>
      <c r="D15" s="135"/>
      <c r="E15" s="135"/>
    </row>
    <row r="16" spans="1:5">
      <c r="A16" s="134" t="s">
        <v>485</v>
      </c>
      <c r="B16" s="135"/>
      <c r="C16" s="135"/>
      <c r="D16" s="135"/>
      <c r="E16" s="135"/>
    </row>
  </sheetData>
  <mergeCells count="5">
    <mergeCell ref="A14:E14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5" sqref="A5"/>
    </sheetView>
  </sheetViews>
  <sheetFormatPr defaultColWidth="9.140625" defaultRowHeight="12.75"/>
  <cols>
    <col min="1" max="1" width="23.5703125" style="3" customWidth="1"/>
    <col min="2" max="2" width="10.28515625" style="3" bestFit="1" customWidth="1"/>
    <col min="3" max="3" width="9.5703125" style="3" bestFit="1" customWidth="1"/>
    <col min="4" max="5" width="9.28515625" style="3" bestFit="1" customWidth="1"/>
    <col min="6" max="6" width="9.28515625" style="3" customWidth="1"/>
    <col min="7" max="16384" width="9.140625" style="3"/>
  </cols>
  <sheetData>
    <row r="1" spans="1:7">
      <c r="A1" s="2" t="s">
        <v>540</v>
      </c>
    </row>
    <row r="3" spans="1:7">
      <c r="A3" s="4" t="s">
        <v>50</v>
      </c>
      <c r="B3" s="5"/>
    </row>
    <row r="4" spans="1:7">
      <c r="A4" s="111" t="s">
        <v>51</v>
      </c>
    </row>
    <row r="5" spans="1:7">
      <c r="A5" s="196"/>
    </row>
    <row r="6" spans="1:7" s="27" customFormat="1" ht="22.5" customHeight="1">
      <c r="A6" s="43" t="s">
        <v>0</v>
      </c>
      <c r="B6" s="46">
        <v>2002</v>
      </c>
      <c r="C6" s="46">
        <v>2005</v>
      </c>
      <c r="D6" s="46" t="s">
        <v>603</v>
      </c>
      <c r="E6" s="46">
        <v>2015</v>
      </c>
      <c r="F6" s="399">
        <v>2018</v>
      </c>
      <c r="G6" s="352">
        <v>2019</v>
      </c>
    </row>
    <row r="7" spans="1:7" s="27" customFormat="1" ht="22.5" customHeight="1">
      <c r="A7" s="446" t="s">
        <v>403</v>
      </c>
      <c r="B7" s="446"/>
      <c r="C7" s="446"/>
      <c r="D7" s="446"/>
      <c r="E7" s="446"/>
      <c r="F7" s="446"/>
      <c r="G7" s="446"/>
    </row>
    <row r="8" spans="1:7" s="27" customFormat="1">
      <c r="A8" s="49" t="s">
        <v>52</v>
      </c>
      <c r="B8" s="56">
        <v>439218</v>
      </c>
      <c r="C8" s="56">
        <v>434931</v>
      </c>
      <c r="D8" s="56">
        <v>387014</v>
      </c>
      <c r="E8" s="56">
        <v>366284</v>
      </c>
      <c r="F8" s="83">
        <v>373409</v>
      </c>
      <c r="G8" s="83">
        <v>389352</v>
      </c>
    </row>
    <row r="9" spans="1:7" s="27" customFormat="1">
      <c r="A9" s="92" t="s">
        <v>53</v>
      </c>
      <c r="B9" s="56">
        <v>261775</v>
      </c>
      <c r="C9" s="56">
        <v>258610</v>
      </c>
      <c r="D9" s="56">
        <v>186035</v>
      </c>
      <c r="E9" s="56">
        <v>149186</v>
      </c>
      <c r="F9" s="83">
        <v>139673</v>
      </c>
      <c r="G9" s="83">
        <v>141771</v>
      </c>
    </row>
    <row r="10" spans="1:7" s="27" customFormat="1" ht="14.25">
      <c r="A10" s="49" t="s">
        <v>604</v>
      </c>
      <c r="B10" s="56">
        <v>1354937</v>
      </c>
      <c r="C10" s="56">
        <v>1269299</v>
      </c>
      <c r="D10" s="56">
        <v>997034</v>
      </c>
      <c r="E10" s="56">
        <v>574611</v>
      </c>
      <c r="F10" s="83">
        <v>553917</v>
      </c>
      <c r="G10" s="83">
        <v>426973</v>
      </c>
    </row>
    <row r="11" spans="1:7" s="27" customFormat="1">
      <c r="A11" s="92" t="s">
        <v>54</v>
      </c>
      <c r="B11" s="56">
        <v>150506</v>
      </c>
      <c r="C11" s="56">
        <v>134162</v>
      </c>
      <c r="D11" s="56">
        <v>94872</v>
      </c>
      <c r="E11" s="56">
        <v>51331</v>
      </c>
      <c r="F11" s="83">
        <v>36569</v>
      </c>
      <c r="G11" s="83">
        <v>29137</v>
      </c>
    </row>
    <row r="12" spans="1:7" s="27" customFormat="1">
      <c r="A12" s="49" t="s">
        <v>55</v>
      </c>
      <c r="B12" s="56">
        <v>27078</v>
      </c>
      <c r="C12" s="56">
        <v>23506</v>
      </c>
      <c r="D12" s="56">
        <v>17076</v>
      </c>
      <c r="E12" s="56">
        <v>12309</v>
      </c>
      <c r="F12" s="83">
        <v>18957</v>
      </c>
      <c r="G12" s="83">
        <v>18305</v>
      </c>
    </row>
    <row r="13" spans="1:7" s="27" customFormat="1">
      <c r="A13" s="49" t="s">
        <v>56</v>
      </c>
      <c r="B13" s="56">
        <v>43875</v>
      </c>
      <c r="C13" s="56">
        <v>41494</v>
      </c>
      <c r="D13" s="56">
        <v>29156</v>
      </c>
      <c r="E13" s="56">
        <v>23270</v>
      </c>
      <c r="F13" s="83">
        <v>20520</v>
      </c>
      <c r="G13" s="83">
        <v>20520</v>
      </c>
    </row>
    <row r="14" spans="1:7" s="27" customFormat="1" ht="14.25">
      <c r="A14" s="49" t="s">
        <v>605</v>
      </c>
      <c r="B14" s="63">
        <v>11639.844999999999</v>
      </c>
      <c r="C14" s="63">
        <v>9241.0390000000007</v>
      </c>
      <c r="D14" s="63">
        <v>8934.3119999999999</v>
      </c>
      <c r="E14" s="63">
        <v>6837.8230000000003</v>
      </c>
      <c r="F14" s="83">
        <v>8434.2496298494443</v>
      </c>
      <c r="G14" s="83">
        <v>10281.957</v>
      </c>
    </row>
    <row r="15" spans="1:7" s="27" customFormat="1" ht="22.5" customHeight="1">
      <c r="A15" s="437" t="s">
        <v>404</v>
      </c>
      <c r="B15" s="437"/>
      <c r="C15" s="437"/>
      <c r="D15" s="437"/>
      <c r="E15" s="437"/>
      <c r="F15" s="437"/>
      <c r="G15" s="440"/>
    </row>
    <row r="16" spans="1:7" s="27" customFormat="1">
      <c r="A16" s="49" t="s">
        <v>52</v>
      </c>
      <c r="B16" s="82">
        <v>27.861808050666831</v>
      </c>
      <c r="C16" s="82">
        <v>29.046599472670493</v>
      </c>
      <c r="D16" s="151">
        <v>27.980907155912359</v>
      </c>
      <c r="E16" s="151">
        <v>25.366665789448167</v>
      </c>
      <c r="F16" s="151">
        <v>26.421688187723909</v>
      </c>
      <c r="G16" s="151">
        <v>26.776297510748975</v>
      </c>
    </row>
    <row r="17" spans="1:7" s="27" customFormat="1">
      <c r="A17" s="92" t="s">
        <v>53</v>
      </c>
      <c r="B17" s="82">
        <v>16.605705600552138</v>
      </c>
      <c r="C17" s="82">
        <v>17.271109876342031</v>
      </c>
      <c r="D17" s="151">
        <v>13.450231936700369</v>
      </c>
      <c r="E17" s="151">
        <v>10.331740950914085</v>
      </c>
      <c r="F17" s="151">
        <v>9.8829874326648817</v>
      </c>
      <c r="G17" s="151">
        <v>9.7497957488246971</v>
      </c>
    </row>
    <row r="18" spans="1:7" s="27" customFormat="1" ht="14.25">
      <c r="A18" s="49" t="s">
        <v>604</v>
      </c>
      <c r="B18" s="82">
        <v>85.950472464121148</v>
      </c>
      <c r="C18" s="82">
        <v>84.769353447009266</v>
      </c>
      <c r="D18" s="151">
        <v>72.085029960900442</v>
      </c>
      <c r="E18" s="151">
        <v>39.794162988120149</v>
      </c>
      <c r="F18" s="151">
        <v>39.194080099514103</v>
      </c>
      <c r="G18" s="151">
        <v>29.363547836037885</v>
      </c>
    </row>
    <row r="19" spans="1:7" s="27" customFormat="1">
      <c r="A19" s="92" t="s">
        <v>54</v>
      </c>
      <c r="B19" s="82">
        <v>9.5473529829689632</v>
      </c>
      <c r="C19" s="82">
        <v>8.9599266974587213</v>
      </c>
      <c r="D19" s="151">
        <v>6.8591953358165787</v>
      </c>
      <c r="E19" s="151">
        <v>3.5548817901905734</v>
      </c>
      <c r="F19" s="151">
        <v>2.5875506892894267</v>
      </c>
      <c r="G19" s="151">
        <v>2.0037934326026137</v>
      </c>
    </row>
    <row r="20" spans="1:7" s="27" customFormat="1">
      <c r="A20" s="49" t="s">
        <v>55</v>
      </c>
      <c r="B20" s="82">
        <v>1.7176938067109189</v>
      </c>
      <c r="C20" s="82">
        <v>1.5698337603081698</v>
      </c>
      <c r="D20" s="151">
        <v>1.2345857529556024</v>
      </c>
      <c r="E20" s="151">
        <v>0.85244861692653118</v>
      </c>
      <c r="F20" s="151">
        <v>1.3413601251568175</v>
      </c>
      <c r="G20" s="151">
        <v>1.2588611999790935</v>
      </c>
    </row>
    <row r="21" spans="1:7" s="27" customFormat="1">
      <c r="A21" s="49" t="s">
        <v>56</v>
      </c>
      <c r="B21" s="82">
        <v>2.7832120455514282</v>
      </c>
      <c r="C21" s="82">
        <v>2.7711512826609037</v>
      </c>
      <c r="D21" s="151">
        <v>2.1079633528445503</v>
      </c>
      <c r="E21" s="151">
        <v>1.6115427180014932</v>
      </c>
      <c r="F21" s="151">
        <v>1.4519549384511208</v>
      </c>
      <c r="G21" s="151">
        <v>1.411189938463316</v>
      </c>
    </row>
    <row r="22" spans="1:7" s="27" customFormat="1" ht="14.25">
      <c r="A22" s="49" t="s">
        <v>605</v>
      </c>
      <c r="B22" s="82">
        <v>740</v>
      </c>
      <c r="C22" s="82">
        <v>618.4</v>
      </c>
      <c r="D22" s="151">
        <v>645.94602410753532</v>
      </c>
      <c r="E22" s="151">
        <v>473.54722228762887</v>
      </c>
      <c r="F22" s="151">
        <v>596.79095527238974</v>
      </c>
      <c r="G22" s="151">
        <v>707.10498372867744</v>
      </c>
    </row>
    <row r="23" spans="1:7" ht="6" customHeight="1">
      <c r="A23" s="14"/>
      <c r="B23" s="217"/>
      <c r="C23" s="217"/>
      <c r="D23" s="217"/>
      <c r="E23" s="217"/>
    </row>
    <row r="24" spans="1:7" s="206" customFormat="1" ht="11.25">
      <c r="A24" s="145" t="s">
        <v>568</v>
      </c>
      <c r="B24" s="145"/>
      <c r="C24" s="145"/>
    </row>
    <row r="25" spans="1:7" s="206" customFormat="1" ht="11.25">
      <c r="A25" s="145" t="s">
        <v>569</v>
      </c>
    </row>
    <row r="26" spans="1:7" s="206" customFormat="1" ht="11.25">
      <c r="A26" s="145" t="s">
        <v>570</v>
      </c>
    </row>
    <row r="27" spans="1:7" s="206" customFormat="1" ht="11.25">
      <c r="A27" s="145" t="s">
        <v>571</v>
      </c>
    </row>
  </sheetData>
  <mergeCells count="2">
    <mergeCell ref="A7:G7"/>
    <mergeCell ref="A15:G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46.85546875" style="27" customWidth="1"/>
    <col min="2" max="5" width="12.85546875" style="27" customWidth="1"/>
    <col min="6" max="16384" width="9.140625" style="27"/>
  </cols>
  <sheetData>
    <row r="1" spans="1:5">
      <c r="A1" s="2" t="s">
        <v>540</v>
      </c>
    </row>
    <row r="3" spans="1:5">
      <c r="A3" s="39" t="s">
        <v>672</v>
      </c>
      <c r="B3" s="40"/>
    </row>
    <row r="4" spans="1:5">
      <c r="A4" s="87"/>
    </row>
    <row r="5" spans="1:5" s="98" customFormat="1" ht="51" customHeight="1">
      <c r="A5" s="457" t="s">
        <v>194</v>
      </c>
      <c r="B5" s="461" t="s">
        <v>150</v>
      </c>
      <c r="C5" s="461" t="s">
        <v>151</v>
      </c>
      <c r="D5" s="335" t="s">
        <v>150</v>
      </c>
      <c r="E5" s="334" t="s">
        <v>151</v>
      </c>
    </row>
    <row r="6" spans="1:5">
      <c r="A6" s="457"/>
      <c r="B6" s="461"/>
      <c r="C6" s="461"/>
      <c r="D6" s="461" t="s">
        <v>631</v>
      </c>
      <c r="E6" s="458"/>
    </row>
    <row r="7" spans="1:5" ht="7.5" customHeight="1">
      <c r="A7" s="49"/>
      <c r="B7" s="56"/>
      <c r="C7" s="56"/>
      <c r="D7" s="100"/>
      <c r="E7" s="89"/>
    </row>
    <row r="8" spans="1:5">
      <c r="A8" s="99" t="s">
        <v>551</v>
      </c>
      <c r="B8" s="56">
        <v>777071</v>
      </c>
      <c r="C8" s="56">
        <v>757008</v>
      </c>
      <c r="D8" s="90">
        <v>95.918704907206816</v>
      </c>
      <c r="E8" s="106">
        <v>96.028008930383606</v>
      </c>
    </row>
    <row r="9" spans="1:5">
      <c r="A9" s="52" t="s">
        <v>550</v>
      </c>
      <c r="B9" s="56">
        <v>550</v>
      </c>
      <c r="C9" s="56">
        <v>548</v>
      </c>
      <c r="D9" s="90">
        <v>98.920863309352512</v>
      </c>
      <c r="E9" s="106">
        <v>98.738738738738746</v>
      </c>
    </row>
    <row r="10" spans="1:5">
      <c r="A10" s="52" t="s">
        <v>549</v>
      </c>
      <c r="B10" s="56">
        <v>5603</v>
      </c>
      <c r="C10" s="56">
        <v>5582</v>
      </c>
      <c r="D10" s="90">
        <v>97.460427900504428</v>
      </c>
      <c r="E10" s="106">
        <v>97.62154599510319</v>
      </c>
    </row>
    <row r="11" spans="1:5" ht="7.5" customHeight="1">
      <c r="A11" s="99"/>
      <c r="B11" s="56"/>
      <c r="C11" s="56"/>
      <c r="D11" s="104"/>
      <c r="E11" s="105"/>
    </row>
    <row r="12" spans="1:5" ht="25.5">
      <c r="A12" s="99" t="s">
        <v>475</v>
      </c>
      <c r="B12" s="56">
        <v>388746</v>
      </c>
      <c r="C12" s="56">
        <v>378210</v>
      </c>
      <c r="D12" s="90">
        <v>82.417491556757881</v>
      </c>
      <c r="E12" s="106">
        <v>83.787669669975699</v>
      </c>
    </row>
    <row r="13" spans="1:5" ht="15" customHeight="1">
      <c r="A13" s="52" t="s">
        <v>480</v>
      </c>
      <c r="B13" s="115">
        <v>192</v>
      </c>
      <c r="C13" s="139">
        <v>196</v>
      </c>
      <c r="D13" s="90">
        <v>79.338842975206617</v>
      </c>
      <c r="E13" s="106">
        <v>80.658436213991763</v>
      </c>
    </row>
    <row r="14" spans="1:5" ht="7.5" customHeight="1">
      <c r="A14" s="99"/>
      <c r="B14" s="115"/>
      <c r="C14" s="140"/>
      <c r="D14" s="90"/>
      <c r="E14" s="106"/>
    </row>
    <row r="15" spans="1:5">
      <c r="A15" s="99" t="s">
        <v>476</v>
      </c>
      <c r="B15" s="116">
        <v>64127</v>
      </c>
      <c r="C15" s="141">
        <v>57972</v>
      </c>
      <c r="D15" s="90">
        <v>88.471779589696894</v>
      </c>
      <c r="E15" s="106">
        <v>83.543975443501324</v>
      </c>
    </row>
    <row r="16" spans="1:5">
      <c r="A16" s="52" t="s">
        <v>481</v>
      </c>
      <c r="B16" s="90">
        <v>3.3</v>
      </c>
      <c r="C16" s="142">
        <v>3.2</v>
      </c>
      <c r="D16" s="90">
        <v>73.333333333333329</v>
      </c>
      <c r="E16" s="106">
        <v>69.565217391304358</v>
      </c>
    </row>
    <row r="17" spans="1:5" ht="7.5" customHeight="1">
      <c r="A17" s="99"/>
      <c r="B17" s="56"/>
      <c r="C17" s="56"/>
      <c r="D17" s="90"/>
      <c r="E17" s="106"/>
    </row>
    <row r="18" spans="1:5">
      <c r="A18" s="99" t="s">
        <v>468</v>
      </c>
      <c r="B18" s="56">
        <v>3739.0749999999998</v>
      </c>
      <c r="C18" s="56" t="s">
        <v>57</v>
      </c>
      <c r="D18" s="90">
        <v>165.90151176328604</v>
      </c>
      <c r="E18" s="106" t="s">
        <v>57</v>
      </c>
    </row>
    <row r="20" spans="1:5">
      <c r="A20" s="135" t="s">
        <v>510</v>
      </c>
    </row>
  </sheetData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workbookViewId="0">
      <pane xSplit="1" ySplit="6" topLeftCell="B7" activePane="bottomRight" state="frozen"/>
      <selection activeCell="B22" sqref="B22"/>
      <selection pane="topRight" activeCell="B22" sqref="B22"/>
      <selection pane="bottomLeft" activeCell="B22" sqref="B22"/>
      <selection pane="bottomRight" activeCell="A4" sqref="A4"/>
    </sheetView>
  </sheetViews>
  <sheetFormatPr defaultColWidth="9.140625" defaultRowHeight="12.75"/>
  <cols>
    <col min="1" max="1" width="32.42578125" style="3" customWidth="1"/>
    <col min="2" max="2" width="12.42578125" style="3" customWidth="1"/>
    <col min="3" max="3" width="12.5703125" style="3" customWidth="1"/>
    <col min="4" max="4" width="11.5703125" style="3" customWidth="1"/>
    <col min="5" max="5" width="12.140625" style="3" customWidth="1"/>
    <col min="6" max="7" width="12.85546875" style="3" customWidth="1"/>
    <col min="8" max="16384" width="9.140625" style="3"/>
  </cols>
  <sheetData>
    <row r="1" spans="1:7" ht="15.75">
      <c r="A1" s="25" t="s">
        <v>538</v>
      </c>
      <c r="E1" s="2" t="s">
        <v>540</v>
      </c>
    </row>
    <row r="3" spans="1:7" s="27" customFormat="1" ht="14.25">
      <c r="A3" s="39" t="s">
        <v>674</v>
      </c>
      <c r="B3" s="40"/>
    </row>
    <row r="4" spans="1:7" s="27" customFormat="1">
      <c r="A4" s="146"/>
    </row>
    <row r="5" spans="1:7" s="27" customFormat="1" ht="37.5" customHeight="1">
      <c r="A5" s="457" t="s">
        <v>0</v>
      </c>
      <c r="B5" s="335" t="s">
        <v>150</v>
      </c>
      <c r="C5" s="335" t="s">
        <v>151</v>
      </c>
      <c r="D5" s="335" t="s">
        <v>150</v>
      </c>
      <c r="E5" s="335" t="s">
        <v>151</v>
      </c>
      <c r="F5" s="335" t="s">
        <v>150</v>
      </c>
      <c r="G5" s="334" t="s">
        <v>151</v>
      </c>
    </row>
    <row r="6" spans="1:7" s="27" customFormat="1" ht="27" customHeight="1">
      <c r="A6" s="457"/>
      <c r="B6" s="461" t="s">
        <v>316</v>
      </c>
      <c r="C6" s="461"/>
      <c r="D6" s="461" t="s">
        <v>598</v>
      </c>
      <c r="E6" s="461"/>
      <c r="F6" s="461" t="s">
        <v>673</v>
      </c>
      <c r="G6" s="458"/>
    </row>
    <row r="7" spans="1:7" s="27" customFormat="1" ht="7.5" customHeight="1">
      <c r="A7" s="96"/>
      <c r="B7" s="147"/>
      <c r="C7" s="147"/>
      <c r="D7" s="147"/>
      <c r="E7" s="147"/>
      <c r="F7" s="100"/>
      <c r="G7" s="101"/>
    </row>
    <row r="8" spans="1:7" s="28" customFormat="1" ht="18.75" customHeight="1">
      <c r="A8" s="48" t="s">
        <v>150</v>
      </c>
      <c r="B8" s="104">
        <v>4356.8058490000003</v>
      </c>
      <c r="C8" s="104">
        <v>4243.0102550000001</v>
      </c>
      <c r="D8" s="148">
        <v>2996.2380984146807</v>
      </c>
      <c r="E8" s="148">
        <v>2917.979230337558</v>
      </c>
      <c r="F8" s="147">
        <v>107.84679426465638</v>
      </c>
      <c r="G8" s="149">
        <v>108.68223783643725</v>
      </c>
    </row>
    <row r="9" spans="1:7" s="28" customFormat="1" ht="7.5" customHeight="1">
      <c r="A9" s="48"/>
      <c r="B9" s="104"/>
      <c r="C9" s="104"/>
      <c r="D9" s="148"/>
      <c r="E9" s="148"/>
      <c r="F9" s="147"/>
      <c r="G9" s="149"/>
    </row>
    <row r="10" spans="1:7" s="28" customFormat="1" ht="15" customHeight="1">
      <c r="A10" s="150" t="s">
        <v>469</v>
      </c>
      <c r="B10" s="104">
        <v>2301.5290500000001</v>
      </c>
      <c r="C10" s="104">
        <v>2238.67668</v>
      </c>
      <c r="D10" s="148">
        <v>1582.7946581096658</v>
      </c>
      <c r="E10" s="148">
        <v>1539.5701785031483</v>
      </c>
      <c r="F10" s="149">
        <v>115.81393222600087</v>
      </c>
      <c r="G10" s="149">
        <v>118.05650557936444</v>
      </c>
    </row>
    <row r="11" spans="1:7" s="27" customFormat="1" ht="15" customHeight="1">
      <c r="A11" s="65" t="s">
        <v>123</v>
      </c>
      <c r="B11" s="90"/>
      <c r="C11" s="90"/>
      <c r="D11" s="133"/>
      <c r="E11" s="133"/>
      <c r="F11" s="82"/>
      <c r="G11" s="151"/>
    </row>
    <row r="12" spans="1:7" s="27" customFormat="1" ht="15" customHeight="1">
      <c r="A12" s="53" t="s">
        <v>470</v>
      </c>
      <c r="B12" s="90">
        <v>503.76502399999998</v>
      </c>
      <c r="C12" s="90">
        <v>478.87429300000002</v>
      </c>
      <c r="D12" s="133">
        <v>346.44645868349454</v>
      </c>
      <c r="E12" s="133">
        <v>329.32874467365207</v>
      </c>
      <c r="F12" s="82">
        <v>91.078240226413882</v>
      </c>
      <c r="G12" s="151">
        <v>93.567424345899724</v>
      </c>
    </row>
    <row r="13" spans="1:7" s="27" customFormat="1" ht="15" customHeight="1">
      <c r="A13" s="107" t="s">
        <v>78</v>
      </c>
      <c r="B13" s="152">
        <v>436.77428400000002</v>
      </c>
      <c r="C13" s="152">
        <v>414.29987199999999</v>
      </c>
      <c r="D13" s="153">
        <v>300.37596245629578</v>
      </c>
      <c r="E13" s="153">
        <v>284.91998580557487</v>
      </c>
      <c r="F13" s="82">
        <v>90.132672395225526</v>
      </c>
      <c r="G13" s="151">
        <v>92.39701504247509</v>
      </c>
    </row>
    <row r="14" spans="1:7" s="27" customFormat="1" ht="7.5" customHeight="1">
      <c r="A14" s="107"/>
      <c r="B14" s="152"/>
      <c r="C14" s="152"/>
      <c r="D14" s="153"/>
      <c r="E14" s="153"/>
      <c r="F14" s="147"/>
      <c r="G14" s="149"/>
    </row>
    <row r="15" spans="1:7" s="28" customFormat="1" ht="15" customHeight="1">
      <c r="A15" s="150" t="s">
        <v>471</v>
      </c>
      <c r="B15" s="104">
        <v>2055.2767990000002</v>
      </c>
      <c r="C15" s="104">
        <v>2004.3335750000001</v>
      </c>
      <c r="D15" s="148">
        <v>1413.4434403050152</v>
      </c>
      <c r="E15" s="148">
        <v>1378.4090518344094</v>
      </c>
      <c r="F15" s="149">
        <v>100.13305198543176</v>
      </c>
      <c r="G15" s="149">
        <v>99.828561972421085</v>
      </c>
    </row>
    <row r="16" spans="1:7" s="27" customFormat="1" ht="15" customHeight="1">
      <c r="A16" s="65" t="s">
        <v>123</v>
      </c>
      <c r="B16" s="90"/>
      <c r="C16" s="90"/>
      <c r="D16" s="133"/>
      <c r="E16" s="133"/>
      <c r="F16" s="82"/>
      <c r="G16" s="151"/>
    </row>
    <row r="17" spans="1:7" s="27" customFormat="1" ht="15" customHeight="1">
      <c r="A17" s="107" t="s">
        <v>472</v>
      </c>
      <c r="B17" s="90">
        <v>1254.411771</v>
      </c>
      <c r="C17" s="90">
        <v>1225.262037</v>
      </c>
      <c r="D17" s="133">
        <v>862.67703212726576</v>
      </c>
      <c r="E17" s="133">
        <v>842.63034044613414</v>
      </c>
      <c r="F17" s="82">
        <v>100.50778509941136</v>
      </c>
      <c r="G17" s="151">
        <v>99.648688168548631</v>
      </c>
    </row>
    <row r="18" spans="1:7" s="27" customFormat="1">
      <c r="A18" s="107" t="s">
        <v>473</v>
      </c>
      <c r="B18" s="90">
        <v>772.40515300000004</v>
      </c>
      <c r="C18" s="90">
        <v>750.61412900000005</v>
      </c>
      <c r="D18" s="133">
        <v>531.19414246141241</v>
      </c>
      <c r="E18" s="133">
        <v>516.2081415756362</v>
      </c>
      <c r="F18" s="82">
        <v>100.23532967565411</v>
      </c>
      <c r="G18" s="151">
        <v>100.77504878133455</v>
      </c>
    </row>
    <row r="19" spans="1:7" s="27" customFormat="1" ht="4.5" customHeight="1">
      <c r="A19" s="154"/>
      <c r="B19" s="155"/>
      <c r="C19" s="155"/>
      <c r="D19" s="156"/>
      <c r="E19" s="156"/>
      <c r="F19" s="155"/>
      <c r="G19" s="155"/>
    </row>
    <row r="20" spans="1:7" ht="15" customHeight="1">
      <c r="A20" s="145" t="s">
        <v>418</v>
      </c>
    </row>
  </sheetData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52"/>
  <sheetViews>
    <sheetView workbookViewId="0">
      <pane xSplit="1" ySplit="6" topLeftCell="B7" activePane="bottomRight" state="frozen"/>
      <selection activeCell="B22" sqref="B22"/>
      <selection pane="topRight" activeCell="B22" sqref="B22"/>
      <selection pane="bottomLeft" activeCell="B22" sqref="B22"/>
      <selection pane="bottomRight" activeCell="A4" sqref="A4"/>
    </sheetView>
  </sheetViews>
  <sheetFormatPr defaultColWidth="9.140625" defaultRowHeight="12.75"/>
  <cols>
    <col min="1" max="1" width="36.140625" style="27" customWidth="1"/>
    <col min="2" max="3" width="12.85546875" style="158" customWidth="1"/>
    <col min="4" max="5" width="12.85546875" style="27" customWidth="1"/>
    <col min="6" max="16384" width="9.140625" style="27"/>
  </cols>
  <sheetData>
    <row r="1" spans="1:5">
      <c r="A1" s="2" t="s">
        <v>540</v>
      </c>
    </row>
    <row r="3" spans="1:5" ht="14.25">
      <c r="A3" s="39" t="s">
        <v>691</v>
      </c>
      <c r="B3" s="159"/>
    </row>
    <row r="4" spans="1:5">
      <c r="A4" s="160"/>
    </row>
    <row r="5" spans="1:5" ht="45" customHeight="1">
      <c r="A5" s="457" t="s">
        <v>0</v>
      </c>
      <c r="B5" s="338" t="s">
        <v>150</v>
      </c>
      <c r="C5" s="338" t="s">
        <v>151</v>
      </c>
      <c r="D5" s="335" t="s">
        <v>150</v>
      </c>
      <c r="E5" s="334" t="s">
        <v>151</v>
      </c>
    </row>
    <row r="6" spans="1:5" ht="18.75" customHeight="1">
      <c r="A6" s="457"/>
      <c r="B6" s="476" t="s">
        <v>488</v>
      </c>
      <c r="C6" s="476"/>
      <c r="D6" s="461" t="s">
        <v>666</v>
      </c>
      <c r="E6" s="458"/>
    </row>
    <row r="7" spans="1:5" ht="7.5" customHeight="1">
      <c r="A7" s="125"/>
      <c r="B7" s="157"/>
      <c r="C7" s="157"/>
      <c r="D7" s="88"/>
      <c r="E7" s="89"/>
    </row>
    <row r="8" spans="1:5" s="423" customFormat="1">
      <c r="A8" s="420" t="s">
        <v>90</v>
      </c>
      <c r="B8" s="421">
        <v>503765.02399999998</v>
      </c>
      <c r="C8" s="421">
        <v>478874.29300000001</v>
      </c>
      <c r="D8" s="421">
        <v>91.078240226413882</v>
      </c>
      <c r="E8" s="422">
        <v>93.567424345899724</v>
      </c>
    </row>
    <row r="9" spans="1:5">
      <c r="A9" s="92" t="s">
        <v>419</v>
      </c>
      <c r="B9" s="90">
        <v>436774.28399999999</v>
      </c>
      <c r="C9" s="90">
        <v>414299.87199999997</v>
      </c>
      <c r="D9" s="90">
        <v>90.132672395225526</v>
      </c>
      <c r="E9" s="106">
        <v>92.39701504247509</v>
      </c>
    </row>
    <row r="10" spans="1:5">
      <c r="A10" s="52" t="s">
        <v>79</v>
      </c>
      <c r="B10" s="90">
        <v>325847.54499999998</v>
      </c>
      <c r="C10" s="90">
        <v>306855.886</v>
      </c>
      <c r="D10" s="90">
        <v>91.91987440036921</v>
      </c>
      <c r="E10" s="106">
        <v>93.969869908598568</v>
      </c>
    </row>
    <row r="11" spans="1:5">
      <c r="A11" s="52" t="s">
        <v>80</v>
      </c>
      <c r="B11" s="90">
        <v>14821.992</v>
      </c>
      <c r="C11" s="90">
        <v>13808.74</v>
      </c>
      <c r="D11" s="90">
        <v>110.44435958145573</v>
      </c>
      <c r="E11" s="106">
        <v>105.62142347836583</v>
      </c>
    </row>
    <row r="12" spans="1:5">
      <c r="A12" s="52" t="s">
        <v>81</v>
      </c>
      <c r="B12" s="90">
        <v>72585.59</v>
      </c>
      <c r="C12" s="90">
        <v>72419.460999999996</v>
      </c>
      <c r="D12" s="90">
        <v>84.251483451290625</v>
      </c>
      <c r="E12" s="106">
        <v>87.755164854611607</v>
      </c>
    </row>
    <row r="13" spans="1:5">
      <c r="A13" s="52" t="s">
        <v>420</v>
      </c>
      <c r="B13" s="90">
        <v>2548.8609999999999</v>
      </c>
      <c r="C13" s="90">
        <v>2376.1109999999999</v>
      </c>
      <c r="D13" s="90">
        <v>69.559667929306698</v>
      </c>
      <c r="E13" s="106">
        <v>83.435258177221414</v>
      </c>
    </row>
    <row r="14" spans="1:5">
      <c r="A14" s="52" t="s">
        <v>421</v>
      </c>
      <c r="B14" s="90">
        <v>20970.295999999998</v>
      </c>
      <c r="C14" s="90">
        <v>18839.673999999999</v>
      </c>
      <c r="D14" s="90">
        <v>78.068325759596505</v>
      </c>
      <c r="E14" s="106">
        <v>80.519100751909249</v>
      </c>
    </row>
    <row r="15" spans="1:5">
      <c r="A15" s="52" t="s">
        <v>236</v>
      </c>
      <c r="B15" s="90">
        <v>54503.864000000001</v>
      </c>
      <c r="C15" s="90">
        <v>52087.544999999998</v>
      </c>
      <c r="D15" s="90">
        <v>98.997130267572629</v>
      </c>
      <c r="E15" s="106">
        <v>104.30230961308126</v>
      </c>
    </row>
    <row r="16" spans="1:5" ht="25.5">
      <c r="A16" s="52" t="s">
        <v>422</v>
      </c>
      <c r="B16" s="90">
        <v>502356.51299999998</v>
      </c>
      <c r="C16" s="90">
        <v>477672.88199999998</v>
      </c>
      <c r="D16" s="90">
        <v>91.125295631631857</v>
      </c>
      <c r="E16" s="106">
        <v>93.642625109841518</v>
      </c>
    </row>
    <row r="17" spans="1:5">
      <c r="A17" s="53" t="s">
        <v>419</v>
      </c>
      <c r="B17" s="90">
        <v>435583.26500000001</v>
      </c>
      <c r="C17" s="90">
        <v>413201.95299999998</v>
      </c>
      <c r="D17" s="90">
        <v>90.218355552994154</v>
      </c>
      <c r="E17" s="106">
        <v>92.491076281759817</v>
      </c>
    </row>
    <row r="18" spans="1:5">
      <c r="A18" s="53" t="s">
        <v>79</v>
      </c>
      <c r="B18" s="90">
        <v>325846.685</v>
      </c>
      <c r="C18" s="90">
        <v>306855.886</v>
      </c>
      <c r="D18" s="90">
        <v>92.041149764035552</v>
      </c>
      <c r="E18" s="106">
        <v>94.104744198218754</v>
      </c>
    </row>
    <row r="19" spans="1:5">
      <c r="A19" s="53" t="s">
        <v>80</v>
      </c>
      <c r="B19" s="90">
        <v>14560.427</v>
      </c>
      <c r="C19" s="90">
        <v>13580.895</v>
      </c>
      <c r="D19" s="90">
        <v>109.63033599282002</v>
      </c>
      <c r="E19" s="106">
        <v>104.9504605421934</v>
      </c>
    </row>
    <row r="20" spans="1:5">
      <c r="A20" s="53" t="s">
        <v>81</v>
      </c>
      <c r="B20" s="90">
        <v>72315.054000000004</v>
      </c>
      <c r="C20" s="90">
        <v>72174.794999999998</v>
      </c>
      <c r="D20" s="90">
        <v>84.408057061975015</v>
      </c>
      <c r="E20" s="106">
        <v>87.930474653400665</v>
      </c>
    </row>
    <row r="21" spans="1:5">
      <c r="A21" s="53" t="s">
        <v>420</v>
      </c>
      <c r="B21" s="90">
        <v>2429.7849999999999</v>
      </c>
      <c r="C21" s="90">
        <v>2275.5349999999999</v>
      </c>
      <c r="D21" s="90">
        <v>68.057906437587206</v>
      </c>
      <c r="E21" s="106">
        <v>82.436675442146139</v>
      </c>
    </row>
    <row r="22" spans="1:5">
      <c r="A22" s="53" t="s">
        <v>421</v>
      </c>
      <c r="B22" s="90">
        <v>20431.313999999998</v>
      </c>
      <c r="C22" s="90">
        <v>18314.842000000001</v>
      </c>
      <c r="D22" s="90">
        <v>77.796620043735416</v>
      </c>
      <c r="E22" s="106">
        <v>80.024529707096335</v>
      </c>
    </row>
    <row r="23" spans="1:5">
      <c r="A23" s="53" t="s">
        <v>236</v>
      </c>
      <c r="B23" s="90">
        <v>54389.864000000001</v>
      </c>
      <c r="C23" s="90">
        <v>52087.544999999998</v>
      </c>
      <c r="D23" s="90">
        <v>98.790068382006083</v>
      </c>
      <c r="E23" s="106">
        <v>104.30230961308126</v>
      </c>
    </row>
    <row r="24" spans="1:5" ht="7.5" customHeight="1">
      <c r="A24" s="53"/>
      <c r="B24" s="90"/>
      <c r="C24" s="90"/>
      <c r="D24" s="90"/>
      <c r="E24" s="106"/>
    </row>
    <row r="25" spans="1:5">
      <c r="A25" s="49" t="s">
        <v>29</v>
      </c>
      <c r="B25" s="90">
        <v>20460.473000000002</v>
      </c>
      <c r="C25" s="90">
        <v>20460.473000000002</v>
      </c>
      <c r="D25" s="90">
        <v>71.646957030433256</v>
      </c>
      <c r="E25" s="106">
        <v>71.646957030433256</v>
      </c>
    </row>
    <row r="26" spans="1:5">
      <c r="A26" s="49" t="s">
        <v>35</v>
      </c>
      <c r="B26" s="90">
        <v>20742.84</v>
      </c>
      <c r="C26" s="90">
        <v>20281.442999999999</v>
      </c>
      <c r="D26" s="90">
        <v>136.7763008751034</v>
      </c>
      <c r="E26" s="106">
        <v>135.13547566901627</v>
      </c>
    </row>
    <row r="27" spans="1:5">
      <c r="A27" s="49" t="s">
        <v>31</v>
      </c>
      <c r="B27" s="90">
        <v>243815.99299999999</v>
      </c>
      <c r="C27" s="90">
        <v>235752.90900000001</v>
      </c>
      <c r="D27" s="90">
        <v>92.365057725169962</v>
      </c>
      <c r="E27" s="106">
        <v>92.6188900234241</v>
      </c>
    </row>
    <row r="28" spans="1:5">
      <c r="A28" s="49" t="s">
        <v>92</v>
      </c>
      <c r="B28" s="90">
        <v>331174.522</v>
      </c>
      <c r="C28" s="90">
        <v>328350.386</v>
      </c>
      <c r="D28" s="90">
        <v>161.43613736589191</v>
      </c>
      <c r="E28" s="106">
        <v>171.56825078883682</v>
      </c>
    </row>
    <row r="29" spans="1:5">
      <c r="A29" s="49" t="s">
        <v>93</v>
      </c>
      <c r="B29" s="90">
        <v>150171.701</v>
      </c>
      <c r="C29" s="90">
        <v>133202.01199999999</v>
      </c>
      <c r="D29" s="90">
        <v>94.93182269310762</v>
      </c>
      <c r="E29" s="106">
        <v>94.358641322393993</v>
      </c>
    </row>
    <row r="30" spans="1:5">
      <c r="A30" s="49" t="s">
        <v>94</v>
      </c>
      <c r="B30" s="90">
        <v>817001.34600000002</v>
      </c>
      <c r="C30" s="90">
        <v>812149.62100000004</v>
      </c>
      <c r="D30" s="90">
        <v>140.55347040629965</v>
      </c>
      <c r="E30" s="106">
        <v>141.47633554202125</v>
      </c>
    </row>
    <row r="31" spans="1:5" ht="7.5" customHeight="1">
      <c r="A31" s="49"/>
      <c r="B31" s="90"/>
      <c r="C31" s="90"/>
      <c r="D31" s="90"/>
      <c r="E31" s="106"/>
    </row>
    <row r="32" spans="1:5" s="423" customFormat="1">
      <c r="A32" s="420" t="s">
        <v>423</v>
      </c>
      <c r="B32" s="421">
        <v>1254411.7709999999</v>
      </c>
      <c r="C32" s="421">
        <v>1225262.037</v>
      </c>
      <c r="D32" s="421">
        <v>100.50778509941134</v>
      </c>
      <c r="E32" s="422">
        <v>99.648688168548645</v>
      </c>
    </row>
    <row r="33" spans="1:5">
      <c r="A33" s="52" t="s">
        <v>511</v>
      </c>
      <c r="B33" s="90">
        <v>374065.408</v>
      </c>
      <c r="C33" s="90">
        <v>366297.962</v>
      </c>
      <c r="D33" s="90">
        <v>102.36598675536936</v>
      </c>
      <c r="E33" s="106">
        <v>102.23323620833456</v>
      </c>
    </row>
    <row r="34" spans="1:5">
      <c r="A34" s="65" t="s">
        <v>517</v>
      </c>
      <c r="B34" s="90">
        <v>9294.9359999999997</v>
      </c>
      <c r="C34" s="90">
        <v>9232.5409999999993</v>
      </c>
      <c r="D34" s="90">
        <v>146.61568601470739</v>
      </c>
      <c r="E34" s="106">
        <v>157.92155460144502</v>
      </c>
    </row>
    <row r="35" spans="1:5">
      <c r="A35" s="52" t="s">
        <v>63</v>
      </c>
      <c r="B35" s="90">
        <v>497492.71399999998</v>
      </c>
      <c r="C35" s="90">
        <v>481606.02500000002</v>
      </c>
      <c r="D35" s="90">
        <v>104.00903153648315</v>
      </c>
      <c r="E35" s="106">
        <v>102.98983271471955</v>
      </c>
    </row>
    <row r="36" spans="1:5">
      <c r="A36" s="52" t="s">
        <v>424</v>
      </c>
      <c r="B36" s="90">
        <v>3422.835</v>
      </c>
      <c r="C36" s="90">
        <v>3203.6550000000002</v>
      </c>
      <c r="D36" s="90">
        <v>120.76346085318224</v>
      </c>
      <c r="E36" s="106">
        <v>117.54371031234257</v>
      </c>
    </row>
    <row r="37" spans="1:5">
      <c r="A37" s="52" t="s">
        <v>425</v>
      </c>
      <c r="B37" s="90">
        <v>7237.6270000000004</v>
      </c>
      <c r="C37" s="90">
        <v>7237.6270000000004</v>
      </c>
      <c r="D37" s="90">
        <v>101.36731073286964</v>
      </c>
      <c r="E37" s="106">
        <v>101.36731073286964</v>
      </c>
    </row>
    <row r="38" spans="1:5">
      <c r="A38" s="52" t="s">
        <v>426</v>
      </c>
      <c r="B38" s="90">
        <v>362898.25099999999</v>
      </c>
      <c r="C38" s="90">
        <v>357684.22700000001</v>
      </c>
      <c r="D38" s="90">
        <v>93.5247460196872</v>
      </c>
      <c r="E38" s="106">
        <v>92.198838333626739</v>
      </c>
    </row>
    <row r="39" spans="1:5">
      <c r="A39" s="49" t="s">
        <v>427</v>
      </c>
      <c r="B39" s="90">
        <v>772405.15300000005</v>
      </c>
      <c r="C39" s="90">
        <v>750614.12899999996</v>
      </c>
      <c r="D39" s="90">
        <v>100.23532967565411</v>
      </c>
      <c r="E39" s="106">
        <v>100.77504878133452</v>
      </c>
    </row>
    <row r="40" spans="1:5" ht="27" customHeight="1">
      <c r="A40" s="475" t="s">
        <v>317</v>
      </c>
      <c r="B40" s="475"/>
      <c r="C40" s="475"/>
      <c r="D40" s="475"/>
      <c r="E40" s="475"/>
    </row>
    <row r="41" spans="1:5" s="423" customFormat="1">
      <c r="A41" s="420" t="s">
        <v>90</v>
      </c>
      <c r="B41" s="424">
        <v>346.44645868349454</v>
      </c>
      <c r="C41" s="424">
        <v>336.94853677397202</v>
      </c>
      <c r="D41" s="421">
        <v>88.521133002632041</v>
      </c>
      <c r="E41" s="422">
        <v>112.23689317970684</v>
      </c>
    </row>
    <row r="42" spans="1:5">
      <c r="A42" s="52" t="s">
        <v>419</v>
      </c>
      <c r="B42" s="133">
        <v>300.37596245629572</v>
      </c>
      <c r="C42" s="133">
        <v>291.51227722312478</v>
      </c>
      <c r="D42" s="90">
        <v>109.46060143564802</v>
      </c>
      <c r="E42" s="106">
        <v>116.61011945029385</v>
      </c>
    </row>
    <row r="43" spans="1:5">
      <c r="A43" s="49" t="s">
        <v>35</v>
      </c>
      <c r="B43" s="133">
        <v>14.265149660406632</v>
      </c>
      <c r="C43" s="133">
        <v>14.270556265827194</v>
      </c>
      <c r="D43" s="90">
        <v>191.43735058462502</v>
      </c>
      <c r="E43" s="106">
        <v>229.79580835824081</v>
      </c>
    </row>
    <row r="44" spans="1:5" ht="7.5" customHeight="1">
      <c r="A44" s="49"/>
      <c r="B44" s="133"/>
      <c r="C44" s="133"/>
      <c r="D44" s="90"/>
      <c r="E44" s="106"/>
    </row>
    <row r="45" spans="1:5" s="423" customFormat="1">
      <c r="A45" s="420" t="s">
        <v>423</v>
      </c>
      <c r="B45" s="424">
        <v>862.67703212726565</v>
      </c>
      <c r="C45" s="424">
        <v>862.12656759139588</v>
      </c>
      <c r="D45" s="421">
        <v>83.750266698535953</v>
      </c>
      <c r="E45" s="422">
        <v>83.121074831169565</v>
      </c>
    </row>
    <row r="46" spans="1:5">
      <c r="A46" s="49" t="s">
        <v>13</v>
      </c>
      <c r="B46" s="133"/>
      <c r="C46" s="133"/>
      <c r="D46" s="90"/>
      <c r="E46" s="106"/>
    </row>
    <row r="47" spans="1:5">
      <c r="A47" s="52" t="s">
        <v>511</v>
      </c>
      <c r="B47" s="133">
        <v>257.25016573916918</v>
      </c>
      <c r="C47" s="133">
        <v>257.73687191679761</v>
      </c>
      <c r="D47" s="90">
        <v>103.05281952253034</v>
      </c>
      <c r="E47" s="106">
        <v>101.59202429157021</v>
      </c>
    </row>
    <row r="48" spans="1:5">
      <c r="A48" s="52" t="s">
        <v>63</v>
      </c>
      <c r="B48" s="133">
        <v>342.13290080682651</v>
      </c>
      <c r="C48" s="133">
        <v>338.87065519568199</v>
      </c>
      <c r="D48" s="90">
        <v>79.055077547573021</v>
      </c>
      <c r="E48" s="106">
        <v>77.93645448697211</v>
      </c>
    </row>
    <row r="49" spans="1:5">
      <c r="A49" s="52" t="s">
        <v>426</v>
      </c>
      <c r="B49" s="133">
        <v>249.57035111946149</v>
      </c>
      <c r="C49" s="133">
        <v>251.67602161258478</v>
      </c>
      <c r="D49" s="90">
        <v>74.812296456384061</v>
      </c>
      <c r="E49" s="106">
        <v>75.282319554295498</v>
      </c>
    </row>
    <row r="50" spans="1:5">
      <c r="A50" s="49" t="s">
        <v>427</v>
      </c>
      <c r="B50" s="133">
        <v>531.19414246141241</v>
      </c>
      <c r="C50" s="133">
        <v>528.15182636755037</v>
      </c>
      <c r="D50" s="90">
        <v>97.091499680641206</v>
      </c>
      <c r="E50" s="106">
        <v>97.636218705680847</v>
      </c>
    </row>
    <row r="51" spans="1:5" ht="4.5" customHeight="1">
      <c r="A51" s="161"/>
      <c r="B51" s="156"/>
      <c r="C51" s="156"/>
      <c r="D51" s="121"/>
      <c r="E51" s="121"/>
    </row>
    <row r="52" spans="1:5" ht="15" customHeight="1">
      <c r="A52" s="162" t="s">
        <v>418</v>
      </c>
      <c r="B52" s="155"/>
      <c r="C52" s="155"/>
    </row>
  </sheetData>
  <mergeCells count="4">
    <mergeCell ref="A40:E40"/>
    <mergeCell ref="B6:C6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94"/>
  <sheetViews>
    <sheetView workbookViewId="0">
      <pane xSplit="3" ySplit="6" topLeftCell="D7" activePane="bottomRight" state="frozen"/>
      <selection activeCell="B22" sqref="B22"/>
      <selection pane="topRight" activeCell="B22" sqref="B22"/>
      <selection pane="bottomLeft" activeCell="B22" sqref="B22"/>
      <selection pane="bottomRight" activeCell="A4" sqref="A4"/>
    </sheetView>
  </sheetViews>
  <sheetFormatPr defaultColWidth="9.140625" defaultRowHeight="12.75"/>
  <cols>
    <col min="1" max="1" width="33.28515625" style="3" customWidth="1"/>
    <col min="2" max="5" width="12.85546875" style="3" customWidth="1"/>
    <col min="6" max="16384" width="9.140625" style="3"/>
  </cols>
  <sheetData>
    <row r="1" spans="1:5">
      <c r="A1" s="2" t="s">
        <v>540</v>
      </c>
    </row>
    <row r="3" spans="1:5">
      <c r="A3" s="4" t="s">
        <v>692</v>
      </c>
      <c r="B3" s="5"/>
    </row>
    <row r="4" spans="1:5">
      <c r="A4" s="164"/>
    </row>
    <row r="5" spans="1:5" s="27" customFormat="1" ht="45" customHeight="1">
      <c r="A5" s="457" t="s">
        <v>0</v>
      </c>
      <c r="B5" s="461" t="s">
        <v>150</v>
      </c>
      <c r="C5" s="461" t="s">
        <v>151</v>
      </c>
      <c r="D5" s="335" t="s">
        <v>150</v>
      </c>
      <c r="E5" s="334" t="s">
        <v>151</v>
      </c>
    </row>
    <row r="6" spans="1:5" s="27" customFormat="1" ht="18.75" customHeight="1">
      <c r="A6" s="457"/>
      <c r="B6" s="461"/>
      <c r="C6" s="461"/>
      <c r="D6" s="461" t="s">
        <v>666</v>
      </c>
      <c r="E6" s="458"/>
    </row>
    <row r="7" spans="1:5" s="27" customFormat="1" ht="7.5" customHeight="1">
      <c r="A7" s="163"/>
      <c r="B7" s="163"/>
      <c r="C7" s="163"/>
      <c r="D7" s="100"/>
      <c r="E7" s="101"/>
    </row>
    <row r="8" spans="1:5" s="28" customFormat="1">
      <c r="A8" s="48" t="s">
        <v>77</v>
      </c>
      <c r="B8" s="103">
        <v>742778</v>
      </c>
      <c r="C8" s="103">
        <v>704196</v>
      </c>
      <c r="D8" s="104">
        <v>91.681858970165493</v>
      </c>
      <c r="E8" s="105">
        <v>93.71174890112303</v>
      </c>
    </row>
    <row r="9" spans="1:5" s="27" customFormat="1">
      <c r="A9" s="92" t="s">
        <v>419</v>
      </c>
      <c r="B9" s="56">
        <v>632320</v>
      </c>
      <c r="C9" s="56">
        <v>598115</v>
      </c>
      <c r="D9" s="90">
        <v>89.930211357045636</v>
      </c>
      <c r="E9" s="106">
        <v>91.507222784895333</v>
      </c>
    </row>
    <row r="10" spans="1:5" s="27" customFormat="1">
      <c r="A10" s="65" t="s">
        <v>79</v>
      </c>
      <c r="B10" s="56">
        <v>464779</v>
      </c>
      <c r="C10" s="56">
        <v>436554</v>
      </c>
      <c r="D10" s="90">
        <v>91.14582618364517</v>
      </c>
      <c r="E10" s="106">
        <v>92.442466182736041</v>
      </c>
    </row>
    <row r="11" spans="1:5" s="27" customFormat="1">
      <c r="A11" s="65" t="s">
        <v>80</v>
      </c>
      <c r="B11" s="56">
        <v>26023</v>
      </c>
      <c r="C11" s="56">
        <v>24148</v>
      </c>
      <c r="D11" s="90">
        <v>111.64836107774154</v>
      </c>
      <c r="E11" s="106">
        <v>106.51493096907944</v>
      </c>
    </row>
    <row r="12" spans="1:5" s="27" customFormat="1">
      <c r="A12" s="65" t="s">
        <v>81</v>
      </c>
      <c r="B12" s="56">
        <v>103019</v>
      </c>
      <c r="C12" s="56">
        <v>102790</v>
      </c>
      <c r="D12" s="90">
        <v>85.435516374884941</v>
      </c>
      <c r="E12" s="106">
        <v>88.810361064791209</v>
      </c>
    </row>
    <row r="13" spans="1:5" s="27" customFormat="1">
      <c r="A13" s="65" t="s">
        <v>420</v>
      </c>
      <c r="B13" s="56">
        <v>4102</v>
      </c>
      <c r="C13" s="56">
        <v>3836</v>
      </c>
      <c r="D13" s="90">
        <v>65.527156549520768</v>
      </c>
      <c r="E13" s="106">
        <v>76.080920269734236</v>
      </c>
    </row>
    <row r="14" spans="1:5" s="27" customFormat="1">
      <c r="A14" s="65" t="s">
        <v>421</v>
      </c>
      <c r="B14" s="56">
        <v>34397</v>
      </c>
      <c r="C14" s="56">
        <v>30787</v>
      </c>
      <c r="D14" s="90">
        <v>79.909397142525265</v>
      </c>
      <c r="E14" s="106">
        <v>81.172221050411309</v>
      </c>
    </row>
    <row r="15" spans="1:5" s="27" customFormat="1">
      <c r="A15" s="92" t="s">
        <v>236</v>
      </c>
      <c r="B15" s="56">
        <v>100056</v>
      </c>
      <c r="C15" s="56">
        <v>95679</v>
      </c>
      <c r="D15" s="90">
        <v>105.67472513545198</v>
      </c>
      <c r="E15" s="106">
        <v>111.95764100163818</v>
      </c>
    </row>
    <row r="16" spans="1:5" s="27" customFormat="1">
      <c r="A16" s="92" t="s">
        <v>428</v>
      </c>
      <c r="B16" s="56">
        <v>741059</v>
      </c>
      <c r="C16" s="56">
        <v>702578</v>
      </c>
      <c r="D16" s="90">
        <v>91.730094854487547</v>
      </c>
      <c r="E16" s="106">
        <v>93.766707639169709</v>
      </c>
    </row>
    <row r="17" spans="1:5" s="27" customFormat="1">
      <c r="A17" s="65" t="s">
        <v>419</v>
      </c>
      <c r="B17" s="56">
        <v>630725</v>
      </c>
      <c r="C17" s="56">
        <v>596564</v>
      </c>
      <c r="D17" s="90">
        <v>89.993522207129573</v>
      </c>
      <c r="E17" s="106">
        <v>91.568750546820922</v>
      </c>
    </row>
    <row r="18" spans="1:5" s="27" customFormat="1">
      <c r="A18" s="107" t="s">
        <v>79</v>
      </c>
      <c r="B18" s="56">
        <v>464779</v>
      </c>
      <c r="C18" s="56">
        <v>436554</v>
      </c>
      <c r="D18" s="90">
        <v>91.244419664767619</v>
      </c>
      <c r="E18" s="106">
        <v>92.550451246891512</v>
      </c>
    </row>
    <row r="19" spans="1:5" s="27" customFormat="1">
      <c r="A19" s="107" t="s">
        <v>80</v>
      </c>
      <c r="B19" s="56">
        <v>25674</v>
      </c>
      <c r="C19" s="56">
        <v>23810</v>
      </c>
      <c r="D19" s="90">
        <v>111.08995716325558</v>
      </c>
      <c r="E19" s="106">
        <v>105.92579410979626</v>
      </c>
    </row>
    <row r="20" spans="1:5" s="27" customFormat="1">
      <c r="A20" s="107" t="s">
        <v>81</v>
      </c>
      <c r="B20" s="56">
        <v>102678</v>
      </c>
      <c r="C20" s="56">
        <v>102464</v>
      </c>
      <c r="D20" s="90">
        <v>85.569991582842334</v>
      </c>
      <c r="E20" s="106">
        <v>88.957571863903524</v>
      </c>
    </row>
    <row r="21" spans="1:5" s="27" customFormat="1">
      <c r="A21" s="107" t="s">
        <v>420</v>
      </c>
      <c r="B21" s="56">
        <v>3950</v>
      </c>
      <c r="C21" s="56">
        <v>3694</v>
      </c>
      <c r="D21" s="90">
        <v>64.342726828473701</v>
      </c>
      <c r="E21" s="106">
        <v>75.005076142131983</v>
      </c>
    </row>
    <row r="22" spans="1:5" s="27" customFormat="1">
      <c r="A22" s="107" t="s">
        <v>421</v>
      </c>
      <c r="B22" s="56">
        <v>33644</v>
      </c>
      <c r="C22" s="56">
        <v>30042</v>
      </c>
      <c r="D22" s="90">
        <v>79.659050550491301</v>
      </c>
      <c r="E22" s="106">
        <v>80.727683130004834</v>
      </c>
    </row>
    <row r="23" spans="1:5" s="27" customFormat="1">
      <c r="A23" s="65" t="s">
        <v>236</v>
      </c>
      <c r="B23" s="56">
        <v>99999</v>
      </c>
      <c r="C23" s="56">
        <v>95679</v>
      </c>
      <c r="D23" s="90">
        <v>105.61452425461803</v>
      </c>
      <c r="E23" s="106">
        <v>111.95764100163818</v>
      </c>
    </row>
    <row r="24" spans="1:5" s="27" customFormat="1">
      <c r="A24" s="92" t="s">
        <v>429</v>
      </c>
      <c r="B24" s="56">
        <v>1719</v>
      </c>
      <c r="C24" s="56">
        <v>1618</v>
      </c>
      <c r="D24" s="90">
        <v>74.739130434782609</v>
      </c>
      <c r="E24" s="106">
        <v>74.699907663896582</v>
      </c>
    </row>
    <row r="25" spans="1:5" s="27" customFormat="1">
      <c r="A25" s="65" t="s">
        <v>419</v>
      </c>
      <c r="B25" s="56">
        <v>1595</v>
      </c>
      <c r="C25" s="56">
        <v>1551</v>
      </c>
      <c r="D25" s="90">
        <v>70.357300397000444</v>
      </c>
      <c r="E25" s="106">
        <v>72.714486638537267</v>
      </c>
    </row>
    <row r="26" spans="1:5" s="27" customFormat="1">
      <c r="A26" s="107" t="s">
        <v>79</v>
      </c>
      <c r="B26" s="56">
        <v>0</v>
      </c>
      <c r="C26" s="56">
        <v>0</v>
      </c>
      <c r="D26" s="90">
        <v>0</v>
      </c>
      <c r="E26" s="106">
        <v>0</v>
      </c>
    </row>
    <row r="27" spans="1:5" s="27" customFormat="1">
      <c r="A27" s="107" t="s">
        <v>80</v>
      </c>
      <c r="B27" s="56">
        <v>349</v>
      </c>
      <c r="C27" s="56">
        <v>338</v>
      </c>
      <c r="D27" s="90">
        <v>177.15736040609139</v>
      </c>
      <c r="E27" s="106">
        <v>175.12953367875647</v>
      </c>
    </row>
    <row r="28" spans="1:5" s="27" customFormat="1">
      <c r="A28" s="107" t="s">
        <v>81</v>
      </c>
      <c r="B28" s="56">
        <v>341</v>
      </c>
      <c r="C28" s="56">
        <v>326</v>
      </c>
      <c r="D28" s="90">
        <v>57.993197278911566</v>
      </c>
      <c r="E28" s="106">
        <v>58.422939068100355</v>
      </c>
    </row>
    <row r="29" spans="1:5" s="27" customFormat="1">
      <c r="A29" s="107" t="s">
        <v>18</v>
      </c>
      <c r="B29" s="56">
        <v>152</v>
      </c>
      <c r="C29" s="56">
        <v>142</v>
      </c>
      <c r="D29" s="90">
        <v>125.6198347107438</v>
      </c>
      <c r="E29" s="106">
        <v>121.36752136752136</v>
      </c>
    </row>
    <row r="30" spans="1:5" s="27" customFormat="1">
      <c r="A30" s="107" t="s">
        <v>421</v>
      </c>
      <c r="B30" s="56">
        <v>753</v>
      </c>
      <c r="C30" s="56">
        <v>745</v>
      </c>
      <c r="D30" s="90">
        <v>92.962962962962962</v>
      </c>
      <c r="E30" s="106">
        <v>104.34173669467788</v>
      </c>
    </row>
    <row r="31" spans="1:5" s="27" customFormat="1" ht="7.5" customHeight="1">
      <c r="A31" s="107"/>
      <c r="B31" s="56"/>
      <c r="C31" s="56"/>
      <c r="D31" s="90"/>
      <c r="E31" s="106"/>
    </row>
    <row r="32" spans="1:5" s="27" customFormat="1">
      <c r="A32" s="49" t="s">
        <v>82</v>
      </c>
      <c r="B32" s="56">
        <v>8159</v>
      </c>
      <c r="C32" s="56">
        <v>8159</v>
      </c>
      <c r="D32" s="90">
        <v>88.858636462644299</v>
      </c>
      <c r="E32" s="106">
        <v>88.858636462644299</v>
      </c>
    </row>
    <row r="33" spans="1:5" s="27" customFormat="1">
      <c r="A33" s="52" t="s">
        <v>238</v>
      </c>
      <c r="B33" s="56">
        <v>8159</v>
      </c>
      <c r="C33" s="56">
        <v>8159</v>
      </c>
      <c r="D33" s="90">
        <v>89.708631115997804</v>
      </c>
      <c r="E33" s="106">
        <v>89.708631115997804</v>
      </c>
    </row>
    <row r="34" spans="1:5" s="27" customFormat="1" ht="14.25">
      <c r="A34" s="49" t="s">
        <v>599</v>
      </c>
      <c r="B34" s="56">
        <v>47526</v>
      </c>
      <c r="C34" s="56">
        <v>47043</v>
      </c>
      <c r="D34" s="90">
        <v>78.857768633437303</v>
      </c>
      <c r="E34" s="106">
        <v>78.347545133568715</v>
      </c>
    </row>
    <row r="35" spans="1:5" s="27" customFormat="1">
      <c r="A35" s="52" t="s">
        <v>430</v>
      </c>
      <c r="B35" s="56">
        <v>848</v>
      </c>
      <c r="C35" s="56">
        <v>629</v>
      </c>
      <c r="D35" s="90">
        <v>159.09943714821765</v>
      </c>
      <c r="E35" s="106">
        <v>203.55987055016183</v>
      </c>
    </row>
    <row r="36" spans="1:5" s="27" customFormat="1">
      <c r="A36" s="49" t="s">
        <v>84</v>
      </c>
      <c r="B36" s="56">
        <v>2020353</v>
      </c>
      <c r="C36" s="56">
        <v>1954782</v>
      </c>
      <c r="D36" s="90">
        <v>83.252382477034388</v>
      </c>
      <c r="E36" s="106">
        <v>83.407839845915106</v>
      </c>
    </row>
    <row r="37" spans="1:5" s="27" customFormat="1">
      <c r="A37" s="49" t="s">
        <v>85</v>
      </c>
      <c r="B37" s="56">
        <v>211759</v>
      </c>
      <c r="C37" s="56">
        <v>209925</v>
      </c>
      <c r="D37" s="90">
        <v>158.29134835324194</v>
      </c>
      <c r="E37" s="106">
        <v>168.93196851914442</v>
      </c>
    </row>
    <row r="38" spans="1:5" s="27" customFormat="1">
      <c r="A38" s="49" t="s">
        <v>431</v>
      </c>
      <c r="B38" s="56">
        <v>2778</v>
      </c>
      <c r="C38" s="56">
        <v>2712</v>
      </c>
      <c r="D38" s="90">
        <v>137.11747285291213</v>
      </c>
      <c r="E38" s="106">
        <v>137.31645569620252</v>
      </c>
    </row>
    <row r="39" spans="1:5" s="27" customFormat="1">
      <c r="A39" s="49" t="s">
        <v>432</v>
      </c>
      <c r="B39" s="56">
        <v>2807</v>
      </c>
      <c r="C39" s="56">
        <v>2807</v>
      </c>
      <c r="D39" s="90">
        <v>98.73373197326768</v>
      </c>
      <c r="E39" s="106">
        <v>98.73373197326768</v>
      </c>
    </row>
    <row r="40" spans="1:5" s="27" customFormat="1" ht="7.5" customHeight="1">
      <c r="A40" s="49"/>
      <c r="B40" s="56"/>
      <c r="C40" s="56"/>
      <c r="D40" s="90"/>
      <c r="E40" s="106"/>
    </row>
    <row r="41" spans="1:5" s="28" customFormat="1" ht="14.25">
      <c r="A41" s="48" t="s">
        <v>712</v>
      </c>
      <c r="B41" s="103">
        <v>158401</v>
      </c>
      <c r="C41" s="103">
        <v>146870</v>
      </c>
      <c r="D41" s="104">
        <v>94.514156150243139</v>
      </c>
      <c r="E41" s="105">
        <v>92.930405016356303</v>
      </c>
    </row>
    <row r="42" spans="1:5" s="27" customFormat="1">
      <c r="A42" s="92" t="s">
        <v>13</v>
      </c>
      <c r="B42" s="56"/>
      <c r="C42" s="56"/>
      <c r="D42" s="90"/>
      <c r="E42" s="106"/>
    </row>
    <row r="43" spans="1:5" s="27" customFormat="1">
      <c r="A43" s="65" t="s">
        <v>25</v>
      </c>
      <c r="B43" s="56">
        <v>2703</v>
      </c>
      <c r="C43" s="56">
        <v>2470</v>
      </c>
      <c r="D43" s="90">
        <v>98.005801305293687</v>
      </c>
      <c r="E43" s="106">
        <v>94.563552833078106</v>
      </c>
    </row>
    <row r="44" spans="1:5" s="27" customFormat="1">
      <c r="A44" s="65" t="s">
        <v>247</v>
      </c>
      <c r="B44" s="56">
        <v>6753</v>
      </c>
      <c r="C44" s="56">
        <v>2562</v>
      </c>
      <c r="D44" s="90">
        <v>75.292674768647558</v>
      </c>
      <c r="E44" s="106">
        <v>35.206815995602589</v>
      </c>
    </row>
    <row r="45" spans="1:5" s="27" customFormat="1">
      <c r="A45" s="65" t="s">
        <v>248</v>
      </c>
      <c r="B45" s="56">
        <v>30211</v>
      </c>
      <c r="C45" s="56">
        <v>25523</v>
      </c>
      <c r="D45" s="90">
        <v>103.80716764594715</v>
      </c>
      <c r="E45" s="106">
        <v>91.532778654425471</v>
      </c>
    </row>
    <row r="46" spans="1:5" s="27" customFormat="1">
      <c r="A46" s="65" t="s">
        <v>249</v>
      </c>
      <c r="B46" s="56">
        <v>19215</v>
      </c>
      <c r="C46" s="56">
        <v>19215</v>
      </c>
      <c r="D46" s="90">
        <v>164.28693570451435</v>
      </c>
      <c r="E46" s="106">
        <v>164.28693570451435</v>
      </c>
    </row>
    <row r="47" spans="1:5" s="27" customFormat="1">
      <c r="A47" s="65" t="s">
        <v>250</v>
      </c>
      <c r="B47" s="56">
        <v>6490</v>
      </c>
      <c r="C47" s="56">
        <v>6259</v>
      </c>
      <c r="D47" s="90">
        <v>93.623773802654355</v>
      </c>
      <c r="E47" s="106">
        <v>129.96262458471762</v>
      </c>
    </row>
    <row r="48" spans="1:5" s="27" customFormat="1">
      <c r="A48" s="65" t="s">
        <v>251</v>
      </c>
      <c r="B48" s="56">
        <v>37030</v>
      </c>
      <c r="C48" s="56">
        <v>35204</v>
      </c>
      <c r="D48" s="90">
        <v>82.752301778850452</v>
      </c>
      <c r="E48" s="106">
        <v>86.275855308303107</v>
      </c>
    </row>
    <row r="49" spans="1:5" s="27" customFormat="1">
      <c r="A49" s="65" t="s">
        <v>252</v>
      </c>
      <c r="B49" s="56">
        <v>12326</v>
      </c>
      <c r="C49" s="56">
        <v>12326</v>
      </c>
      <c r="D49" s="90">
        <v>88.829633900259438</v>
      </c>
      <c r="E49" s="106">
        <v>88.829633900259438</v>
      </c>
    </row>
    <row r="50" spans="1:5" s="27" customFormat="1" ht="7.5" customHeight="1">
      <c r="A50" s="65"/>
      <c r="B50" s="56"/>
      <c r="C50" s="56"/>
      <c r="D50" s="90"/>
      <c r="E50" s="106"/>
    </row>
    <row r="51" spans="1:5" s="28" customFormat="1">
      <c r="A51" s="48" t="s">
        <v>87</v>
      </c>
      <c r="B51" s="103">
        <v>425881</v>
      </c>
      <c r="C51" s="103">
        <v>423767</v>
      </c>
      <c r="D51" s="104">
        <v>72.46139841935566</v>
      </c>
      <c r="E51" s="105">
        <v>72.487748137631385</v>
      </c>
    </row>
    <row r="52" spans="1:5" s="27" customFormat="1">
      <c r="A52" s="92" t="s">
        <v>13</v>
      </c>
      <c r="B52" s="56"/>
      <c r="C52" s="56"/>
      <c r="D52" s="90"/>
      <c r="E52" s="106"/>
    </row>
    <row r="53" spans="1:5" s="27" customFormat="1">
      <c r="A53" s="65" t="s">
        <v>254</v>
      </c>
      <c r="B53" s="56">
        <v>259522</v>
      </c>
      <c r="C53" s="56">
        <v>257644</v>
      </c>
      <c r="D53" s="90">
        <v>71.364107584302872</v>
      </c>
      <c r="E53" s="106">
        <v>71.282647189021688</v>
      </c>
    </row>
    <row r="54" spans="1:5" s="27" customFormat="1">
      <c r="A54" s="65" t="s">
        <v>255</v>
      </c>
      <c r="B54" s="56">
        <v>2100</v>
      </c>
      <c r="C54" s="56">
        <v>2100</v>
      </c>
      <c r="D54" s="90">
        <v>89.096308867204073</v>
      </c>
      <c r="E54" s="106">
        <v>93.416370106761576</v>
      </c>
    </row>
    <row r="55" spans="1:5" s="27" customFormat="1">
      <c r="A55" s="65" t="s">
        <v>256</v>
      </c>
      <c r="B55" s="56">
        <v>1448</v>
      </c>
      <c r="C55" s="56">
        <v>1448</v>
      </c>
      <c r="D55" s="90">
        <v>29.520897043832822</v>
      </c>
      <c r="E55" s="106">
        <v>29.751386891308812</v>
      </c>
    </row>
    <row r="56" spans="1:5" s="27" customFormat="1">
      <c r="A56" s="65" t="s">
        <v>257</v>
      </c>
      <c r="B56" s="56">
        <v>21710</v>
      </c>
      <c r="C56" s="56">
        <v>21710</v>
      </c>
      <c r="D56" s="90">
        <v>63.246518673891508</v>
      </c>
      <c r="E56" s="106">
        <v>63.257575757575758</v>
      </c>
    </row>
    <row r="57" spans="1:5" s="27" customFormat="1">
      <c r="A57" s="65" t="s">
        <v>259</v>
      </c>
      <c r="B57" s="63">
        <v>44176</v>
      </c>
      <c r="C57" s="63">
        <v>44176</v>
      </c>
      <c r="D57" s="90">
        <v>88.858493412450969</v>
      </c>
      <c r="E57" s="106">
        <v>88.858493412450969</v>
      </c>
    </row>
    <row r="58" spans="1:5" s="27" customFormat="1">
      <c r="A58" s="65" t="s">
        <v>260</v>
      </c>
      <c r="B58" s="63">
        <v>49383</v>
      </c>
      <c r="C58" s="63">
        <v>49383</v>
      </c>
      <c r="D58" s="90">
        <v>97.722325562987294</v>
      </c>
      <c r="E58" s="106">
        <v>97.722325562987294</v>
      </c>
    </row>
    <row r="59" spans="1:5" s="27" customFormat="1">
      <c r="A59" s="65" t="s">
        <v>261</v>
      </c>
      <c r="B59" s="56">
        <v>40645</v>
      </c>
      <c r="C59" s="56">
        <v>40641</v>
      </c>
      <c r="D59" s="90">
        <v>55.124571087572726</v>
      </c>
      <c r="E59" s="106">
        <v>55.185758513931894</v>
      </c>
    </row>
    <row r="60" spans="1:5" s="27" customFormat="1" ht="7.5" customHeight="1">
      <c r="A60" s="65"/>
      <c r="B60" s="56"/>
      <c r="C60" s="56"/>
      <c r="D60" s="90"/>
      <c r="E60" s="106"/>
    </row>
    <row r="61" spans="1:5" s="28" customFormat="1" ht="14.25">
      <c r="A61" s="48" t="s">
        <v>713</v>
      </c>
      <c r="B61" s="103">
        <v>226182</v>
      </c>
      <c r="C61" s="103">
        <v>220701</v>
      </c>
      <c r="D61" s="104">
        <v>87.853364096110369</v>
      </c>
      <c r="E61" s="105">
        <v>86.974392521891275</v>
      </c>
    </row>
    <row r="62" spans="1:5" s="27" customFormat="1">
      <c r="A62" s="52" t="s">
        <v>518</v>
      </c>
      <c r="B62" s="56">
        <v>53111</v>
      </c>
      <c r="C62" s="56">
        <v>52044</v>
      </c>
      <c r="D62" s="90">
        <v>102.34516514433267</v>
      </c>
      <c r="E62" s="106">
        <v>102.65898690231971</v>
      </c>
    </row>
    <row r="63" spans="1:5" s="27" customFormat="1">
      <c r="A63" s="53" t="s">
        <v>517</v>
      </c>
      <c r="B63" s="56">
        <v>983</v>
      </c>
      <c r="C63" s="56">
        <v>978</v>
      </c>
      <c r="D63" s="90">
        <v>150.07633587786259</v>
      </c>
      <c r="E63" s="106">
        <v>160.59113300492612</v>
      </c>
    </row>
    <row r="64" spans="1:5" s="27" customFormat="1">
      <c r="A64" s="52" t="s">
        <v>63</v>
      </c>
      <c r="B64" s="56">
        <v>94653</v>
      </c>
      <c r="C64" s="56">
        <v>91785</v>
      </c>
      <c r="D64" s="90">
        <v>84.794001451261792</v>
      </c>
      <c r="E64" s="106">
        <v>84.039884266041611</v>
      </c>
    </row>
    <row r="65" spans="1:6" s="27" customFormat="1">
      <c r="A65" s="53" t="s">
        <v>264</v>
      </c>
      <c r="B65" s="56">
        <v>1187</v>
      </c>
      <c r="C65" s="56">
        <v>1187</v>
      </c>
      <c r="D65" s="90">
        <v>39.619492656875835</v>
      </c>
      <c r="E65" s="106">
        <v>39.619492656875835</v>
      </c>
    </row>
    <row r="66" spans="1:6" s="27" customFormat="1">
      <c r="A66" s="52" t="s">
        <v>424</v>
      </c>
      <c r="B66" s="56">
        <v>497</v>
      </c>
      <c r="C66" s="56">
        <v>465</v>
      </c>
      <c r="D66" s="90">
        <v>122.41379310344827</v>
      </c>
      <c r="E66" s="106">
        <v>118.92583120204603</v>
      </c>
    </row>
    <row r="67" spans="1:6" s="27" customFormat="1">
      <c r="A67" s="52" t="s">
        <v>425</v>
      </c>
      <c r="B67" s="56">
        <v>709</v>
      </c>
      <c r="C67" s="56">
        <v>709</v>
      </c>
      <c r="D67" s="90">
        <v>102.60492040520984</v>
      </c>
      <c r="E67" s="106">
        <v>102.60492040520984</v>
      </c>
    </row>
    <row r="68" spans="1:6" s="27" customFormat="1">
      <c r="A68" s="53" t="s">
        <v>433</v>
      </c>
      <c r="B68" s="56">
        <v>568</v>
      </c>
      <c r="C68" s="56">
        <v>568</v>
      </c>
      <c r="D68" s="90">
        <v>97.42710120068611</v>
      </c>
      <c r="E68" s="106">
        <v>97.42710120068611</v>
      </c>
    </row>
    <row r="69" spans="1:6" s="27" customFormat="1">
      <c r="A69" s="52" t="s">
        <v>426</v>
      </c>
      <c r="B69" s="56">
        <v>76229</v>
      </c>
      <c r="C69" s="56">
        <v>74720</v>
      </c>
      <c r="D69" s="90">
        <v>82.694915438105468</v>
      </c>
      <c r="E69" s="106">
        <v>81.084307278271524</v>
      </c>
    </row>
    <row r="70" spans="1:6" s="27" customFormat="1">
      <c r="A70" s="65" t="s">
        <v>13</v>
      </c>
      <c r="B70" s="56"/>
      <c r="C70" s="56"/>
      <c r="D70" s="90"/>
      <c r="E70" s="106"/>
    </row>
    <row r="71" spans="1:6" s="27" customFormat="1">
      <c r="A71" s="107" t="s">
        <v>265</v>
      </c>
      <c r="B71" s="56">
        <v>1281</v>
      </c>
      <c r="C71" s="56">
        <v>1242</v>
      </c>
      <c r="D71" s="90">
        <v>173.34235453315293</v>
      </c>
      <c r="E71" s="106">
        <v>172.02216066481995</v>
      </c>
    </row>
    <row r="72" spans="1:6" s="27" customFormat="1">
      <c r="A72" s="107" t="s">
        <v>266</v>
      </c>
      <c r="B72" s="56">
        <v>27617</v>
      </c>
      <c r="C72" s="56">
        <v>26147</v>
      </c>
      <c r="D72" s="90">
        <v>57.755609929522976</v>
      </c>
      <c r="E72" s="106">
        <v>54.696259727219477</v>
      </c>
    </row>
    <row r="73" spans="1:6" s="27" customFormat="1">
      <c r="A73" s="107" t="s">
        <v>267</v>
      </c>
      <c r="B73" s="56">
        <v>9292</v>
      </c>
      <c r="C73" s="56">
        <v>9292</v>
      </c>
      <c r="D73" s="90">
        <v>146.88586784698072</v>
      </c>
      <c r="E73" s="106">
        <v>146.88586784698072</v>
      </c>
    </row>
    <row r="74" spans="1:6" s="27" customFormat="1">
      <c r="A74" s="107" t="s">
        <v>268</v>
      </c>
      <c r="B74" s="56">
        <v>1566</v>
      </c>
      <c r="C74" s="56">
        <v>1566</v>
      </c>
      <c r="D74" s="90">
        <v>107.92556857339765</v>
      </c>
      <c r="E74" s="106">
        <v>107.92556857339765</v>
      </c>
    </row>
    <row r="75" spans="1:6" s="27" customFormat="1">
      <c r="A75" s="107" t="s">
        <v>269</v>
      </c>
      <c r="B75" s="56">
        <v>35980</v>
      </c>
      <c r="C75" s="56">
        <v>35980</v>
      </c>
      <c r="D75" s="90">
        <v>100.36822137915644</v>
      </c>
      <c r="E75" s="106">
        <v>100.36822137915644</v>
      </c>
    </row>
    <row r="76" spans="1:6" s="27" customFormat="1">
      <c r="A76" s="92"/>
      <c r="B76" s="56"/>
      <c r="C76" s="56"/>
      <c r="D76" s="90"/>
      <c r="E76" s="106"/>
    </row>
    <row r="77" spans="1:6" s="27" customFormat="1">
      <c r="A77" s="49" t="s">
        <v>88</v>
      </c>
      <c r="B77" s="56">
        <v>573286</v>
      </c>
      <c r="C77" s="56">
        <v>556659</v>
      </c>
      <c r="D77" s="90">
        <v>99.247789678878036</v>
      </c>
      <c r="E77" s="106">
        <v>99.735905241223861</v>
      </c>
    </row>
    <row r="78" spans="1:6" s="27" customFormat="1">
      <c r="A78" s="49" t="s">
        <v>434</v>
      </c>
      <c r="B78" s="63"/>
      <c r="C78" s="63"/>
      <c r="D78" s="90"/>
      <c r="E78" s="106"/>
    </row>
    <row r="79" spans="1:6" s="27" customFormat="1">
      <c r="A79" s="52" t="s">
        <v>272</v>
      </c>
      <c r="B79" s="56">
        <v>3994</v>
      </c>
      <c r="C79" s="56">
        <v>3994</v>
      </c>
      <c r="D79" s="142">
        <v>62.086118451733249</v>
      </c>
      <c r="E79" s="216">
        <v>68.472484141950972</v>
      </c>
      <c r="F79" s="61"/>
    </row>
    <row r="80" spans="1:6" s="27" customFormat="1">
      <c r="A80" s="49" t="s">
        <v>435</v>
      </c>
      <c r="B80" s="56">
        <v>41689</v>
      </c>
      <c r="C80" s="56">
        <v>40839</v>
      </c>
      <c r="D80" s="90">
        <v>59.721227401656016</v>
      </c>
      <c r="E80" s="106">
        <v>61.614942442027129</v>
      </c>
    </row>
    <row r="81" spans="1:13" s="27" customFormat="1">
      <c r="A81" s="49" t="s">
        <v>436</v>
      </c>
      <c r="B81" s="56">
        <v>713584</v>
      </c>
      <c r="C81" s="56">
        <v>713584</v>
      </c>
      <c r="D81" s="90">
        <v>75.888890897701913</v>
      </c>
      <c r="E81" s="106">
        <v>76.026341331407068</v>
      </c>
    </row>
    <row r="82" spans="1:13" s="27" customFormat="1" ht="27" customHeight="1">
      <c r="A82" s="475" t="s">
        <v>645</v>
      </c>
      <c r="B82" s="475"/>
      <c r="C82" s="475"/>
      <c r="D82" s="475"/>
      <c r="E82" s="475"/>
    </row>
    <row r="83" spans="1:13" s="27" customFormat="1">
      <c r="A83" s="49" t="s">
        <v>642</v>
      </c>
      <c r="B83" s="90">
        <v>510.81912286155205</v>
      </c>
      <c r="C83" s="90">
        <v>495.49081099261258</v>
      </c>
      <c r="D83" s="90">
        <v>89.107804582645969</v>
      </c>
      <c r="E83" s="106">
        <v>91.032685963966955</v>
      </c>
    </row>
    <row r="84" spans="1:13" s="27" customFormat="1">
      <c r="A84" s="52" t="s">
        <v>643</v>
      </c>
      <c r="B84" s="90">
        <v>434.85556622276994</v>
      </c>
      <c r="C84" s="90">
        <v>420.84943171623598</v>
      </c>
      <c r="D84" s="90">
        <v>87.40533612311863</v>
      </c>
      <c r="E84" s="106">
        <v>88.891183580422037</v>
      </c>
    </row>
    <row r="85" spans="1:13" s="27" customFormat="1">
      <c r="A85" s="49" t="s">
        <v>644</v>
      </c>
      <c r="B85" s="90">
        <v>32.684314334993935</v>
      </c>
      <c r="C85" s="90">
        <v>33.100691031368363</v>
      </c>
      <c r="D85" s="142">
        <v>76.643762639002247</v>
      </c>
      <c r="E85" s="216">
        <v>76.107719211570682</v>
      </c>
    </row>
    <row r="86" spans="1:13" s="27" customFormat="1" ht="14.25">
      <c r="A86" s="49" t="s">
        <v>646</v>
      </c>
      <c r="B86" s="90">
        <v>155.54861728143749</v>
      </c>
      <c r="C86" s="90">
        <v>155.29102334702355</v>
      </c>
      <c r="D86" s="142">
        <v>85.386798301632652</v>
      </c>
      <c r="E86" s="216">
        <v>84.487939390673816</v>
      </c>
      <c r="G86" s="61"/>
      <c r="H86" s="61"/>
      <c r="I86" s="61"/>
      <c r="J86" s="61"/>
      <c r="K86" s="61"/>
      <c r="L86" s="61"/>
      <c r="M86" s="61"/>
    </row>
    <row r="87" spans="1:13" s="27" customFormat="1">
      <c r="A87" s="53" t="s">
        <v>511</v>
      </c>
      <c r="B87" s="90">
        <v>36.525199230860224</v>
      </c>
      <c r="C87" s="90">
        <v>36.619526051411157</v>
      </c>
      <c r="D87" s="142">
        <v>99.471728410606502</v>
      </c>
      <c r="E87" s="216">
        <v>99.724137321546408</v>
      </c>
    </row>
    <row r="88" spans="1:13" s="27" customFormat="1">
      <c r="A88" s="53" t="s">
        <v>63</v>
      </c>
      <c r="B88" s="90">
        <v>65.094230626397788</v>
      </c>
      <c r="C88" s="90">
        <v>64.582337995326526</v>
      </c>
      <c r="D88" s="142">
        <v>82.413330139372491</v>
      </c>
      <c r="E88" s="216">
        <v>81.637323841973625</v>
      </c>
    </row>
    <row r="89" spans="1:13" s="27" customFormat="1">
      <c r="A89" s="53" t="s">
        <v>96</v>
      </c>
      <c r="B89" s="90">
        <v>52.423780613606297</v>
      </c>
      <c r="C89" s="90">
        <v>52.574955548409839</v>
      </c>
      <c r="D89" s="142">
        <v>80.373177939542344</v>
      </c>
      <c r="E89" s="216">
        <v>78.766241881334025</v>
      </c>
    </row>
    <row r="90" spans="1:13" s="27" customFormat="1">
      <c r="A90" s="49" t="s">
        <v>437</v>
      </c>
      <c r="B90" s="90">
        <v>394.25703463054606</v>
      </c>
      <c r="C90" s="90">
        <v>391.67990070425958</v>
      </c>
      <c r="D90" s="142">
        <v>96.461314673417448</v>
      </c>
      <c r="E90" s="216">
        <v>96.884621700273229</v>
      </c>
    </row>
    <row r="91" spans="1:13" s="27" customFormat="1" ht="6" customHeight="1">
      <c r="A91" s="161"/>
      <c r="B91" s="155"/>
      <c r="C91" s="155"/>
      <c r="D91" s="121"/>
      <c r="E91" s="121"/>
    </row>
    <row r="92" spans="1:13" s="167" customFormat="1">
      <c r="A92" s="169" t="s">
        <v>544</v>
      </c>
    </row>
    <row r="93" spans="1:13" s="167" customFormat="1">
      <c r="A93" s="170" t="s">
        <v>545</v>
      </c>
    </row>
    <row r="94" spans="1:13" s="167" customFormat="1" ht="15" customHeight="1">
      <c r="A94" s="169" t="s">
        <v>543</v>
      </c>
      <c r="B94" s="168"/>
      <c r="C94" s="168"/>
    </row>
  </sheetData>
  <mergeCells count="5">
    <mergeCell ref="A82:E82"/>
    <mergeCell ref="D6:E6"/>
    <mergeCell ref="A5:A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I20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2.75"/>
  <cols>
    <col min="1" max="1" width="15.7109375" style="171" customWidth="1"/>
    <col min="2" max="2" width="12.42578125" style="171" customWidth="1"/>
    <col min="3" max="3" width="10.7109375" style="171" customWidth="1"/>
    <col min="4" max="4" width="9.85546875" style="171" customWidth="1"/>
    <col min="5" max="9" width="10.7109375" style="171" customWidth="1"/>
    <col min="10" max="256" width="9.140625" style="171"/>
    <col min="257" max="257" width="20.85546875" style="171" customWidth="1"/>
    <col min="258" max="258" width="10.28515625" style="171" customWidth="1"/>
    <col min="259" max="261" width="9.140625" style="171" customWidth="1"/>
    <col min="262" max="262" width="10.28515625" style="171" customWidth="1"/>
    <col min="263" max="263" width="8.5703125" style="171" customWidth="1"/>
    <col min="264" max="264" width="11.140625" style="171" customWidth="1"/>
    <col min="265" max="265" width="9" style="171" customWidth="1"/>
    <col min="266" max="512" width="9.140625" style="171"/>
    <col min="513" max="513" width="20.85546875" style="171" customWidth="1"/>
    <col min="514" max="514" width="10.28515625" style="171" customWidth="1"/>
    <col min="515" max="517" width="9.140625" style="171" customWidth="1"/>
    <col min="518" max="518" width="10.28515625" style="171" customWidth="1"/>
    <col min="519" max="519" width="8.5703125" style="171" customWidth="1"/>
    <col min="520" max="520" width="11.140625" style="171" customWidth="1"/>
    <col min="521" max="521" width="9" style="171" customWidth="1"/>
    <col min="522" max="768" width="9.140625" style="171"/>
    <col min="769" max="769" width="20.85546875" style="171" customWidth="1"/>
    <col min="770" max="770" width="10.28515625" style="171" customWidth="1"/>
    <col min="771" max="773" width="9.140625" style="171" customWidth="1"/>
    <col min="774" max="774" width="10.28515625" style="171" customWidth="1"/>
    <col min="775" max="775" width="8.5703125" style="171" customWidth="1"/>
    <col min="776" max="776" width="11.140625" style="171" customWidth="1"/>
    <col min="777" max="777" width="9" style="171" customWidth="1"/>
    <col min="778" max="1024" width="9.140625" style="171"/>
    <col min="1025" max="1025" width="20.85546875" style="171" customWidth="1"/>
    <col min="1026" max="1026" width="10.28515625" style="171" customWidth="1"/>
    <col min="1027" max="1029" width="9.140625" style="171" customWidth="1"/>
    <col min="1030" max="1030" width="10.28515625" style="171" customWidth="1"/>
    <col min="1031" max="1031" width="8.5703125" style="171" customWidth="1"/>
    <col min="1032" max="1032" width="11.140625" style="171" customWidth="1"/>
    <col min="1033" max="1033" width="9" style="171" customWidth="1"/>
    <col min="1034" max="1280" width="9.140625" style="171"/>
    <col min="1281" max="1281" width="20.85546875" style="171" customWidth="1"/>
    <col min="1282" max="1282" width="10.28515625" style="171" customWidth="1"/>
    <col min="1283" max="1285" width="9.140625" style="171" customWidth="1"/>
    <col min="1286" max="1286" width="10.28515625" style="171" customWidth="1"/>
    <col min="1287" max="1287" width="8.5703125" style="171" customWidth="1"/>
    <col min="1288" max="1288" width="11.140625" style="171" customWidth="1"/>
    <col min="1289" max="1289" width="9" style="171" customWidth="1"/>
    <col min="1290" max="1536" width="9.140625" style="171"/>
    <col min="1537" max="1537" width="20.85546875" style="171" customWidth="1"/>
    <col min="1538" max="1538" width="10.28515625" style="171" customWidth="1"/>
    <col min="1539" max="1541" width="9.140625" style="171" customWidth="1"/>
    <col min="1542" max="1542" width="10.28515625" style="171" customWidth="1"/>
    <col min="1543" max="1543" width="8.5703125" style="171" customWidth="1"/>
    <col min="1544" max="1544" width="11.140625" style="171" customWidth="1"/>
    <col min="1545" max="1545" width="9" style="171" customWidth="1"/>
    <col min="1546" max="1792" width="9.140625" style="171"/>
    <col min="1793" max="1793" width="20.85546875" style="171" customWidth="1"/>
    <col min="1794" max="1794" width="10.28515625" style="171" customWidth="1"/>
    <col min="1795" max="1797" width="9.140625" style="171" customWidth="1"/>
    <col min="1798" max="1798" width="10.28515625" style="171" customWidth="1"/>
    <col min="1799" max="1799" width="8.5703125" style="171" customWidth="1"/>
    <col min="1800" max="1800" width="11.140625" style="171" customWidth="1"/>
    <col min="1801" max="1801" width="9" style="171" customWidth="1"/>
    <col min="1802" max="2048" width="9.140625" style="171"/>
    <col min="2049" max="2049" width="20.85546875" style="171" customWidth="1"/>
    <col min="2050" max="2050" width="10.28515625" style="171" customWidth="1"/>
    <col min="2051" max="2053" width="9.140625" style="171" customWidth="1"/>
    <col min="2054" max="2054" width="10.28515625" style="171" customWidth="1"/>
    <col min="2055" max="2055" width="8.5703125" style="171" customWidth="1"/>
    <col min="2056" max="2056" width="11.140625" style="171" customWidth="1"/>
    <col min="2057" max="2057" width="9" style="171" customWidth="1"/>
    <col min="2058" max="2304" width="9.140625" style="171"/>
    <col min="2305" max="2305" width="20.85546875" style="171" customWidth="1"/>
    <col min="2306" max="2306" width="10.28515625" style="171" customWidth="1"/>
    <col min="2307" max="2309" width="9.140625" style="171" customWidth="1"/>
    <col min="2310" max="2310" width="10.28515625" style="171" customWidth="1"/>
    <col min="2311" max="2311" width="8.5703125" style="171" customWidth="1"/>
    <col min="2312" max="2312" width="11.140625" style="171" customWidth="1"/>
    <col min="2313" max="2313" width="9" style="171" customWidth="1"/>
    <col min="2314" max="2560" width="9.140625" style="171"/>
    <col min="2561" max="2561" width="20.85546875" style="171" customWidth="1"/>
    <col min="2562" max="2562" width="10.28515625" style="171" customWidth="1"/>
    <col min="2563" max="2565" width="9.140625" style="171" customWidth="1"/>
    <col min="2566" max="2566" width="10.28515625" style="171" customWidth="1"/>
    <col min="2567" max="2567" width="8.5703125" style="171" customWidth="1"/>
    <col min="2568" max="2568" width="11.140625" style="171" customWidth="1"/>
    <col min="2569" max="2569" width="9" style="171" customWidth="1"/>
    <col min="2570" max="2816" width="9.140625" style="171"/>
    <col min="2817" max="2817" width="20.85546875" style="171" customWidth="1"/>
    <col min="2818" max="2818" width="10.28515625" style="171" customWidth="1"/>
    <col min="2819" max="2821" width="9.140625" style="171" customWidth="1"/>
    <col min="2822" max="2822" width="10.28515625" style="171" customWidth="1"/>
    <col min="2823" max="2823" width="8.5703125" style="171" customWidth="1"/>
    <col min="2824" max="2824" width="11.140625" style="171" customWidth="1"/>
    <col min="2825" max="2825" width="9" style="171" customWidth="1"/>
    <col min="2826" max="3072" width="9.140625" style="171"/>
    <col min="3073" max="3073" width="20.85546875" style="171" customWidth="1"/>
    <col min="3074" max="3074" width="10.28515625" style="171" customWidth="1"/>
    <col min="3075" max="3077" width="9.140625" style="171" customWidth="1"/>
    <col min="3078" max="3078" width="10.28515625" style="171" customWidth="1"/>
    <col min="3079" max="3079" width="8.5703125" style="171" customWidth="1"/>
    <col min="3080" max="3080" width="11.140625" style="171" customWidth="1"/>
    <col min="3081" max="3081" width="9" style="171" customWidth="1"/>
    <col min="3082" max="3328" width="9.140625" style="171"/>
    <col min="3329" max="3329" width="20.85546875" style="171" customWidth="1"/>
    <col min="3330" max="3330" width="10.28515625" style="171" customWidth="1"/>
    <col min="3331" max="3333" width="9.140625" style="171" customWidth="1"/>
    <col min="3334" max="3334" width="10.28515625" style="171" customWidth="1"/>
    <col min="3335" max="3335" width="8.5703125" style="171" customWidth="1"/>
    <col min="3336" max="3336" width="11.140625" style="171" customWidth="1"/>
    <col min="3337" max="3337" width="9" style="171" customWidth="1"/>
    <col min="3338" max="3584" width="9.140625" style="171"/>
    <col min="3585" max="3585" width="20.85546875" style="171" customWidth="1"/>
    <col min="3586" max="3586" width="10.28515625" style="171" customWidth="1"/>
    <col min="3587" max="3589" width="9.140625" style="171" customWidth="1"/>
    <col min="3590" max="3590" width="10.28515625" style="171" customWidth="1"/>
    <col min="3591" max="3591" width="8.5703125" style="171" customWidth="1"/>
    <col min="3592" max="3592" width="11.140625" style="171" customWidth="1"/>
    <col min="3593" max="3593" width="9" style="171" customWidth="1"/>
    <col min="3594" max="3840" width="9.140625" style="171"/>
    <col min="3841" max="3841" width="20.85546875" style="171" customWidth="1"/>
    <col min="3842" max="3842" width="10.28515625" style="171" customWidth="1"/>
    <col min="3843" max="3845" width="9.140625" style="171" customWidth="1"/>
    <col min="3846" max="3846" width="10.28515625" style="171" customWidth="1"/>
    <col min="3847" max="3847" width="8.5703125" style="171" customWidth="1"/>
    <col min="3848" max="3848" width="11.140625" style="171" customWidth="1"/>
    <col min="3849" max="3849" width="9" style="171" customWidth="1"/>
    <col min="3850" max="4096" width="9.140625" style="171"/>
    <col min="4097" max="4097" width="20.85546875" style="171" customWidth="1"/>
    <col min="4098" max="4098" width="10.28515625" style="171" customWidth="1"/>
    <col min="4099" max="4101" width="9.140625" style="171" customWidth="1"/>
    <col min="4102" max="4102" width="10.28515625" style="171" customWidth="1"/>
    <col min="4103" max="4103" width="8.5703125" style="171" customWidth="1"/>
    <col min="4104" max="4104" width="11.140625" style="171" customWidth="1"/>
    <col min="4105" max="4105" width="9" style="171" customWidth="1"/>
    <col min="4106" max="4352" width="9.140625" style="171"/>
    <col min="4353" max="4353" width="20.85546875" style="171" customWidth="1"/>
    <col min="4354" max="4354" width="10.28515625" style="171" customWidth="1"/>
    <col min="4355" max="4357" width="9.140625" style="171" customWidth="1"/>
    <col min="4358" max="4358" width="10.28515625" style="171" customWidth="1"/>
    <col min="4359" max="4359" width="8.5703125" style="171" customWidth="1"/>
    <col min="4360" max="4360" width="11.140625" style="171" customWidth="1"/>
    <col min="4361" max="4361" width="9" style="171" customWidth="1"/>
    <col min="4362" max="4608" width="9.140625" style="171"/>
    <col min="4609" max="4609" width="20.85546875" style="171" customWidth="1"/>
    <col min="4610" max="4610" width="10.28515625" style="171" customWidth="1"/>
    <col min="4611" max="4613" width="9.140625" style="171" customWidth="1"/>
    <col min="4614" max="4614" width="10.28515625" style="171" customWidth="1"/>
    <col min="4615" max="4615" width="8.5703125" style="171" customWidth="1"/>
    <col min="4616" max="4616" width="11.140625" style="171" customWidth="1"/>
    <col min="4617" max="4617" width="9" style="171" customWidth="1"/>
    <col min="4618" max="4864" width="9.140625" style="171"/>
    <col min="4865" max="4865" width="20.85546875" style="171" customWidth="1"/>
    <col min="4866" max="4866" width="10.28515625" style="171" customWidth="1"/>
    <col min="4867" max="4869" width="9.140625" style="171" customWidth="1"/>
    <col min="4870" max="4870" width="10.28515625" style="171" customWidth="1"/>
    <col min="4871" max="4871" width="8.5703125" style="171" customWidth="1"/>
    <col min="4872" max="4872" width="11.140625" style="171" customWidth="1"/>
    <col min="4873" max="4873" width="9" style="171" customWidth="1"/>
    <col min="4874" max="5120" width="9.140625" style="171"/>
    <col min="5121" max="5121" width="20.85546875" style="171" customWidth="1"/>
    <col min="5122" max="5122" width="10.28515625" style="171" customWidth="1"/>
    <col min="5123" max="5125" width="9.140625" style="171" customWidth="1"/>
    <col min="5126" max="5126" width="10.28515625" style="171" customWidth="1"/>
    <col min="5127" max="5127" width="8.5703125" style="171" customWidth="1"/>
    <col min="5128" max="5128" width="11.140625" style="171" customWidth="1"/>
    <col min="5129" max="5129" width="9" style="171" customWidth="1"/>
    <col min="5130" max="5376" width="9.140625" style="171"/>
    <col min="5377" max="5377" width="20.85546875" style="171" customWidth="1"/>
    <col min="5378" max="5378" width="10.28515625" style="171" customWidth="1"/>
    <col min="5379" max="5381" width="9.140625" style="171" customWidth="1"/>
    <col min="5382" max="5382" width="10.28515625" style="171" customWidth="1"/>
    <col min="5383" max="5383" width="8.5703125" style="171" customWidth="1"/>
    <col min="5384" max="5384" width="11.140625" style="171" customWidth="1"/>
    <col min="5385" max="5385" width="9" style="171" customWidth="1"/>
    <col min="5386" max="5632" width="9.140625" style="171"/>
    <col min="5633" max="5633" width="20.85546875" style="171" customWidth="1"/>
    <col min="5634" max="5634" width="10.28515625" style="171" customWidth="1"/>
    <col min="5635" max="5637" width="9.140625" style="171" customWidth="1"/>
    <col min="5638" max="5638" width="10.28515625" style="171" customWidth="1"/>
    <col min="5639" max="5639" width="8.5703125" style="171" customWidth="1"/>
    <col min="5640" max="5640" width="11.140625" style="171" customWidth="1"/>
    <col min="5641" max="5641" width="9" style="171" customWidth="1"/>
    <col min="5642" max="5888" width="9.140625" style="171"/>
    <col min="5889" max="5889" width="20.85546875" style="171" customWidth="1"/>
    <col min="5890" max="5890" width="10.28515625" style="171" customWidth="1"/>
    <col min="5891" max="5893" width="9.140625" style="171" customWidth="1"/>
    <col min="5894" max="5894" width="10.28515625" style="171" customWidth="1"/>
    <col min="5895" max="5895" width="8.5703125" style="171" customWidth="1"/>
    <col min="5896" max="5896" width="11.140625" style="171" customWidth="1"/>
    <col min="5897" max="5897" width="9" style="171" customWidth="1"/>
    <col min="5898" max="6144" width="9.140625" style="171"/>
    <col min="6145" max="6145" width="20.85546875" style="171" customWidth="1"/>
    <col min="6146" max="6146" width="10.28515625" style="171" customWidth="1"/>
    <col min="6147" max="6149" width="9.140625" style="171" customWidth="1"/>
    <col min="6150" max="6150" width="10.28515625" style="171" customWidth="1"/>
    <col min="6151" max="6151" width="8.5703125" style="171" customWidth="1"/>
    <col min="6152" max="6152" width="11.140625" style="171" customWidth="1"/>
    <col min="6153" max="6153" width="9" style="171" customWidth="1"/>
    <col min="6154" max="6400" width="9.140625" style="171"/>
    <col min="6401" max="6401" width="20.85546875" style="171" customWidth="1"/>
    <col min="6402" max="6402" width="10.28515625" style="171" customWidth="1"/>
    <col min="6403" max="6405" width="9.140625" style="171" customWidth="1"/>
    <col min="6406" max="6406" width="10.28515625" style="171" customWidth="1"/>
    <col min="6407" max="6407" width="8.5703125" style="171" customWidth="1"/>
    <col min="6408" max="6408" width="11.140625" style="171" customWidth="1"/>
    <col min="6409" max="6409" width="9" style="171" customWidth="1"/>
    <col min="6410" max="6656" width="9.140625" style="171"/>
    <col min="6657" max="6657" width="20.85546875" style="171" customWidth="1"/>
    <col min="6658" max="6658" width="10.28515625" style="171" customWidth="1"/>
    <col min="6659" max="6661" width="9.140625" style="171" customWidth="1"/>
    <col min="6662" max="6662" width="10.28515625" style="171" customWidth="1"/>
    <col min="6663" max="6663" width="8.5703125" style="171" customWidth="1"/>
    <col min="6664" max="6664" width="11.140625" style="171" customWidth="1"/>
    <col min="6665" max="6665" width="9" style="171" customWidth="1"/>
    <col min="6666" max="6912" width="9.140625" style="171"/>
    <col min="6913" max="6913" width="20.85546875" style="171" customWidth="1"/>
    <col min="6914" max="6914" width="10.28515625" style="171" customWidth="1"/>
    <col min="6915" max="6917" width="9.140625" style="171" customWidth="1"/>
    <col min="6918" max="6918" width="10.28515625" style="171" customWidth="1"/>
    <col min="6919" max="6919" width="8.5703125" style="171" customWidth="1"/>
    <col min="6920" max="6920" width="11.140625" style="171" customWidth="1"/>
    <col min="6921" max="6921" width="9" style="171" customWidth="1"/>
    <col min="6922" max="7168" width="9.140625" style="171"/>
    <col min="7169" max="7169" width="20.85546875" style="171" customWidth="1"/>
    <col min="7170" max="7170" width="10.28515625" style="171" customWidth="1"/>
    <col min="7171" max="7173" width="9.140625" style="171" customWidth="1"/>
    <col min="7174" max="7174" width="10.28515625" style="171" customWidth="1"/>
    <col min="7175" max="7175" width="8.5703125" style="171" customWidth="1"/>
    <col min="7176" max="7176" width="11.140625" style="171" customWidth="1"/>
    <col min="7177" max="7177" width="9" style="171" customWidth="1"/>
    <col min="7178" max="7424" width="9.140625" style="171"/>
    <col min="7425" max="7425" width="20.85546875" style="171" customWidth="1"/>
    <col min="7426" max="7426" width="10.28515625" style="171" customWidth="1"/>
    <col min="7427" max="7429" width="9.140625" style="171" customWidth="1"/>
    <col min="7430" max="7430" width="10.28515625" style="171" customWidth="1"/>
    <col min="7431" max="7431" width="8.5703125" style="171" customWidth="1"/>
    <col min="7432" max="7432" width="11.140625" style="171" customWidth="1"/>
    <col min="7433" max="7433" width="9" style="171" customWidth="1"/>
    <col min="7434" max="7680" width="9.140625" style="171"/>
    <col min="7681" max="7681" width="20.85546875" style="171" customWidth="1"/>
    <col min="7682" max="7682" width="10.28515625" style="171" customWidth="1"/>
    <col min="7683" max="7685" width="9.140625" style="171" customWidth="1"/>
    <col min="7686" max="7686" width="10.28515625" style="171" customWidth="1"/>
    <col min="7687" max="7687" width="8.5703125" style="171" customWidth="1"/>
    <col min="7688" max="7688" width="11.140625" style="171" customWidth="1"/>
    <col min="7689" max="7689" width="9" style="171" customWidth="1"/>
    <col min="7690" max="7936" width="9.140625" style="171"/>
    <col min="7937" max="7937" width="20.85546875" style="171" customWidth="1"/>
    <col min="7938" max="7938" width="10.28515625" style="171" customWidth="1"/>
    <col min="7939" max="7941" width="9.140625" style="171" customWidth="1"/>
    <col min="7942" max="7942" width="10.28515625" style="171" customWidth="1"/>
    <col min="7943" max="7943" width="8.5703125" style="171" customWidth="1"/>
    <col min="7944" max="7944" width="11.140625" style="171" customWidth="1"/>
    <col min="7945" max="7945" width="9" style="171" customWidth="1"/>
    <col min="7946" max="8192" width="9.140625" style="171"/>
    <col min="8193" max="8193" width="20.85546875" style="171" customWidth="1"/>
    <col min="8194" max="8194" width="10.28515625" style="171" customWidth="1"/>
    <col min="8195" max="8197" width="9.140625" style="171" customWidth="1"/>
    <col min="8198" max="8198" width="10.28515625" style="171" customWidth="1"/>
    <col min="8199" max="8199" width="8.5703125" style="171" customWidth="1"/>
    <col min="8200" max="8200" width="11.140625" style="171" customWidth="1"/>
    <col min="8201" max="8201" width="9" style="171" customWidth="1"/>
    <col min="8202" max="8448" width="9.140625" style="171"/>
    <col min="8449" max="8449" width="20.85546875" style="171" customWidth="1"/>
    <col min="8450" max="8450" width="10.28515625" style="171" customWidth="1"/>
    <col min="8451" max="8453" width="9.140625" style="171" customWidth="1"/>
    <col min="8454" max="8454" width="10.28515625" style="171" customWidth="1"/>
    <col min="8455" max="8455" width="8.5703125" style="171" customWidth="1"/>
    <col min="8456" max="8456" width="11.140625" style="171" customWidth="1"/>
    <col min="8457" max="8457" width="9" style="171" customWidth="1"/>
    <col min="8458" max="8704" width="9.140625" style="171"/>
    <col min="8705" max="8705" width="20.85546875" style="171" customWidth="1"/>
    <col min="8706" max="8706" width="10.28515625" style="171" customWidth="1"/>
    <col min="8707" max="8709" width="9.140625" style="171" customWidth="1"/>
    <col min="8710" max="8710" width="10.28515625" style="171" customWidth="1"/>
    <col min="8711" max="8711" width="8.5703125" style="171" customWidth="1"/>
    <col min="8712" max="8712" width="11.140625" style="171" customWidth="1"/>
    <col min="8713" max="8713" width="9" style="171" customWidth="1"/>
    <col min="8714" max="8960" width="9.140625" style="171"/>
    <col min="8961" max="8961" width="20.85546875" style="171" customWidth="1"/>
    <col min="8962" max="8962" width="10.28515625" style="171" customWidth="1"/>
    <col min="8963" max="8965" width="9.140625" style="171" customWidth="1"/>
    <col min="8966" max="8966" width="10.28515625" style="171" customWidth="1"/>
    <col min="8967" max="8967" width="8.5703125" style="171" customWidth="1"/>
    <col min="8968" max="8968" width="11.140625" style="171" customWidth="1"/>
    <col min="8969" max="8969" width="9" style="171" customWidth="1"/>
    <col min="8970" max="9216" width="9.140625" style="171"/>
    <col min="9217" max="9217" width="20.85546875" style="171" customWidth="1"/>
    <col min="9218" max="9218" width="10.28515625" style="171" customWidth="1"/>
    <col min="9219" max="9221" width="9.140625" style="171" customWidth="1"/>
    <col min="9222" max="9222" width="10.28515625" style="171" customWidth="1"/>
    <col min="9223" max="9223" width="8.5703125" style="171" customWidth="1"/>
    <col min="9224" max="9224" width="11.140625" style="171" customWidth="1"/>
    <col min="9225" max="9225" width="9" style="171" customWidth="1"/>
    <col min="9226" max="9472" width="9.140625" style="171"/>
    <col min="9473" max="9473" width="20.85546875" style="171" customWidth="1"/>
    <col min="9474" max="9474" width="10.28515625" style="171" customWidth="1"/>
    <col min="9475" max="9477" width="9.140625" style="171" customWidth="1"/>
    <col min="9478" max="9478" width="10.28515625" style="171" customWidth="1"/>
    <col min="9479" max="9479" width="8.5703125" style="171" customWidth="1"/>
    <col min="9480" max="9480" width="11.140625" style="171" customWidth="1"/>
    <col min="9481" max="9481" width="9" style="171" customWidth="1"/>
    <col min="9482" max="9728" width="9.140625" style="171"/>
    <col min="9729" max="9729" width="20.85546875" style="171" customWidth="1"/>
    <col min="9730" max="9730" width="10.28515625" style="171" customWidth="1"/>
    <col min="9731" max="9733" width="9.140625" style="171" customWidth="1"/>
    <col min="9734" max="9734" width="10.28515625" style="171" customWidth="1"/>
    <col min="9735" max="9735" width="8.5703125" style="171" customWidth="1"/>
    <col min="9736" max="9736" width="11.140625" style="171" customWidth="1"/>
    <col min="9737" max="9737" width="9" style="171" customWidth="1"/>
    <col min="9738" max="9984" width="9.140625" style="171"/>
    <col min="9985" max="9985" width="20.85546875" style="171" customWidth="1"/>
    <col min="9986" max="9986" width="10.28515625" style="171" customWidth="1"/>
    <col min="9987" max="9989" width="9.140625" style="171" customWidth="1"/>
    <col min="9990" max="9990" width="10.28515625" style="171" customWidth="1"/>
    <col min="9991" max="9991" width="8.5703125" style="171" customWidth="1"/>
    <col min="9992" max="9992" width="11.140625" style="171" customWidth="1"/>
    <col min="9993" max="9993" width="9" style="171" customWidth="1"/>
    <col min="9994" max="10240" width="9.140625" style="171"/>
    <col min="10241" max="10241" width="20.85546875" style="171" customWidth="1"/>
    <col min="10242" max="10242" width="10.28515625" style="171" customWidth="1"/>
    <col min="10243" max="10245" width="9.140625" style="171" customWidth="1"/>
    <col min="10246" max="10246" width="10.28515625" style="171" customWidth="1"/>
    <col min="10247" max="10247" width="8.5703125" style="171" customWidth="1"/>
    <col min="10248" max="10248" width="11.140625" style="171" customWidth="1"/>
    <col min="10249" max="10249" width="9" style="171" customWidth="1"/>
    <col min="10250" max="10496" width="9.140625" style="171"/>
    <col min="10497" max="10497" width="20.85546875" style="171" customWidth="1"/>
    <col min="10498" max="10498" width="10.28515625" style="171" customWidth="1"/>
    <col min="10499" max="10501" width="9.140625" style="171" customWidth="1"/>
    <col min="10502" max="10502" width="10.28515625" style="171" customWidth="1"/>
    <col min="10503" max="10503" width="8.5703125" style="171" customWidth="1"/>
    <col min="10504" max="10504" width="11.140625" style="171" customWidth="1"/>
    <col min="10505" max="10505" width="9" style="171" customWidth="1"/>
    <col min="10506" max="10752" width="9.140625" style="171"/>
    <col min="10753" max="10753" width="20.85546875" style="171" customWidth="1"/>
    <col min="10754" max="10754" width="10.28515625" style="171" customWidth="1"/>
    <col min="10755" max="10757" width="9.140625" style="171" customWidth="1"/>
    <col min="10758" max="10758" width="10.28515625" style="171" customWidth="1"/>
    <col min="10759" max="10759" width="8.5703125" style="171" customWidth="1"/>
    <col min="10760" max="10760" width="11.140625" style="171" customWidth="1"/>
    <col min="10761" max="10761" width="9" style="171" customWidth="1"/>
    <col min="10762" max="11008" width="9.140625" style="171"/>
    <col min="11009" max="11009" width="20.85546875" style="171" customWidth="1"/>
    <col min="11010" max="11010" width="10.28515625" style="171" customWidth="1"/>
    <col min="11011" max="11013" width="9.140625" style="171" customWidth="1"/>
    <col min="11014" max="11014" width="10.28515625" style="171" customWidth="1"/>
    <col min="11015" max="11015" width="8.5703125" style="171" customWidth="1"/>
    <col min="11016" max="11016" width="11.140625" style="171" customWidth="1"/>
    <col min="11017" max="11017" width="9" style="171" customWidth="1"/>
    <col min="11018" max="11264" width="9.140625" style="171"/>
    <col min="11265" max="11265" width="20.85546875" style="171" customWidth="1"/>
    <col min="11266" max="11266" width="10.28515625" style="171" customWidth="1"/>
    <col min="11267" max="11269" width="9.140625" style="171" customWidth="1"/>
    <col min="11270" max="11270" width="10.28515625" style="171" customWidth="1"/>
    <col min="11271" max="11271" width="8.5703125" style="171" customWidth="1"/>
    <col min="11272" max="11272" width="11.140625" style="171" customWidth="1"/>
    <col min="11273" max="11273" width="9" style="171" customWidth="1"/>
    <col min="11274" max="11520" width="9.140625" style="171"/>
    <col min="11521" max="11521" width="20.85546875" style="171" customWidth="1"/>
    <col min="11522" max="11522" width="10.28515625" style="171" customWidth="1"/>
    <col min="11523" max="11525" width="9.140625" style="171" customWidth="1"/>
    <col min="11526" max="11526" width="10.28515625" style="171" customWidth="1"/>
    <col min="11527" max="11527" width="8.5703125" style="171" customWidth="1"/>
    <col min="11528" max="11528" width="11.140625" style="171" customWidth="1"/>
    <col min="11529" max="11529" width="9" style="171" customWidth="1"/>
    <col min="11530" max="11776" width="9.140625" style="171"/>
    <col min="11777" max="11777" width="20.85546875" style="171" customWidth="1"/>
    <col min="11778" max="11778" width="10.28515625" style="171" customWidth="1"/>
    <col min="11779" max="11781" width="9.140625" style="171" customWidth="1"/>
    <col min="11782" max="11782" width="10.28515625" style="171" customWidth="1"/>
    <col min="11783" max="11783" width="8.5703125" style="171" customWidth="1"/>
    <col min="11784" max="11784" width="11.140625" style="171" customWidth="1"/>
    <col min="11785" max="11785" width="9" style="171" customWidth="1"/>
    <col min="11786" max="12032" width="9.140625" style="171"/>
    <col min="12033" max="12033" width="20.85546875" style="171" customWidth="1"/>
    <col min="12034" max="12034" width="10.28515625" style="171" customWidth="1"/>
    <col min="12035" max="12037" width="9.140625" style="171" customWidth="1"/>
    <col min="12038" max="12038" width="10.28515625" style="171" customWidth="1"/>
    <col min="12039" max="12039" width="8.5703125" style="171" customWidth="1"/>
    <col min="12040" max="12040" width="11.140625" style="171" customWidth="1"/>
    <col min="12041" max="12041" width="9" style="171" customWidth="1"/>
    <col min="12042" max="12288" width="9.140625" style="171"/>
    <col min="12289" max="12289" width="20.85546875" style="171" customWidth="1"/>
    <col min="12290" max="12290" width="10.28515625" style="171" customWidth="1"/>
    <col min="12291" max="12293" width="9.140625" style="171" customWidth="1"/>
    <col min="12294" max="12294" width="10.28515625" style="171" customWidth="1"/>
    <col min="12295" max="12295" width="8.5703125" style="171" customWidth="1"/>
    <col min="12296" max="12296" width="11.140625" style="171" customWidth="1"/>
    <col min="12297" max="12297" width="9" style="171" customWidth="1"/>
    <col min="12298" max="12544" width="9.140625" style="171"/>
    <col min="12545" max="12545" width="20.85546875" style="171" customWidth="1"/>
    <col min="12546" max="12546" width="10.28515625" style="171" customWidth="1"/>
    <col min="12547" max="12549" width="9.140625" style="171" customWidth="1"/>
    <col min="12550" max="12550" width="10.28515625" style="171" customWidth="1"/>
    <col min="12551" max="12551" width="8.5703125" style="171" customWidth="1"/>
    <col min="12552" max="12552" width="11.140625" style="171" customWidth="1"/>
    <col min="12553" max="12553" width="9" style="171" customWidth="1"/>
    <col min="12554" max="12800" width="9.140625" style="171"/>
    <col min="12801" max="12801" width="20.85546875" style="171" customWidth="1"/>
    <col min="12802" max="12802" width="10.28515625" style="171" customWidth="1"/>
    <col min="12803" max="12805" width="9.140625" style="171" customWidth="1"/>
    <col min="12806" max="12806" width="10.28515625" style="171" customWidth="1"/>
    <col min="12807" max="12807" width="8.5703125" style="171" customWidth="1"/>
    <col min="12808" max="12808" width="11.140625" style="171" customWidth="1"/>
    <col min="12809" max="12809" width="9" style="171" customWidth="1"/>
    <col min="12810" max="13056" width="9.140625" style="171"/>
    <col min="13057" max="13057" width="20.85546875" style="171" customWidth="1"/>
    <col min="13058" max="13058" width="10.28515625" style="171" customWidth="1"/>
    <col min="13059" max="13061" width="9.140625" style="171" customWidth="1"/>
    <col min="13062" max="13062" width="10.28515625" style="171" customWidth="1"/>
    <col min="13063" max="13063" width="8.5703125" style="171" customWidth="1"/>
    <col min="13064" max="13064" width="11.140625" style="171" customWidth="1"/>
    <col min="13065" max="13065" width="9" style="171" customWidth="1"/>
    <col min="13066" max="13312" width="9.140625" style="171"/>
    <col min="13313" max="13313" width="20.85546875" style="171" customWidth="1"/>
    <col min="13314" max="13314" width="10.28515625" style="171" customWidth="1"/>
    <col min="13315" max="13317" width="9.140625" style="171" customWidth="1"/>
    <col min="13318" max="13318" width="10.28515625" style="171" customWidth="1"/>
    <col min="13319" max="13319" width="8.5703125" style="171" customWidth="1"/>
    <col min="13320" max="13320" width="11.140625" style="171" customWidth="1"/>
    <col min="13321" max="13321" width="9" style="171" customWidth="1"/>
    <col min="13322" max="13568" width="9.140625" style="171"/>
    <col min="13569" max="13569" width="20.85546875" style="171" customWidth="1"/>
    <col min="13570" max="13570" width="10.28515625" style="171" customWidth="1"/>
    <col min="13571" max="13573" width="9.140625" style="171" customWidth="1"/>
    <col min="13574" max="13574" width="10.28515625" style="171" customWidth="1"/>
    <col min="13575" max="13575" width="8.5703125" style="171" customWidth="1"/>
    <col min="13576" max="13576" width="11.140625" style="171" customWidth="1"/>
    <col min="13577" max="13577" width="9" style="171" customWidth="1"/>
    <col min="13578" max="13824" width="9.140625" style="171"/>
    <col min="13825" max="13825" width="20.85546875" style="171" customWidth="1"/>
    <col min="13826" max="13826" width="10.28515625" style="171" customWidth="1"/>
    <col min="13827" max="13829" width="9.140625" style="171" customWidth="1"/>
    <col min="13830" max="13830" width="10.28515625" style="171" customWidth="1"/>
    <col min="13831" max="13831" width="8.5703125" style="171" customWidth="1"/>
    <col min="13832" max="13832" width="11.140625" style="171" customWidth="1"/>
    <col min="13833" max="13833" width="9" style="171" customWidth="1"/>
    <col min="13834" max="14080" width="9.140625" style="171"/>
    <col min="14081" max="14081" width="20.85546875" style="171" customWidth="1"/>
    <col min="14082" max="14082" width="10.28515625" style="171" customWidth="1"/>
    <col min="14083" max="14085" width="9.140625" style="171" customWidth="1"/>
    <col min="14086" max="14086" width="10.28515625" style="171" customWidth="1"/>
    <col min="14087" max="14087" width="8.5703125" style="171" customWidth="1"/>
    <col min="14088" max="14088" width="11.140625" style="171" customWidth="1"/>
    <col min="14089" max="14089" width="9" style="171" customWidth="1"/>
    <col min="14090" max="14336" width="9.140625" style="171"/>
    <col min="14337" max="14337" width="20.85546875" style="171" customWidth="1"/>
    <col min="14338" max="14338" width="10.28515625" style="171" customWidth="1"/>
    <col min="14339" max="14341" width="9.140625" style="171" customWidth="1"/>
    <col min="14342" max="14342" width="10.28515625" style="171" customWidth="1"/>
    <col min="14343" max="14343" width="8.5703125" style="171" customWidth="1"/>
    <col min="14344" max="14344" width="11.140625" style="171" customWidth="1"/>
    <col min="14345" max="14345" width="9" style="171" customWidth="1"/>
    <col min="14346" max="14592" width="9.140625" style="171"/>
    <col min="14593" max="14593" width="20.85546875" style="171" customWidth="1"/>
    <col min="14594" max="14594" width="10.28515625" style="171" customWidth="1"/>
    <col min="14595" max="14597" width="9.140625" style="171" customWidth="1"/>
    <col min="14598" max="14598" width="10.28515625" style="171" customWidth="1"/>
    <col min="14599" max="14599" width="8.5703125" style="171" customWidth="1"/>
    <col min="14600" max="14600" width="11.140625" style="171" customWidth="1"/>
    <col min="14601" max="14601" width="9" style="171" customWidth="1"/>
    <col min="14602" max="14848" width="9.140625" style="171"/>
    <col min="14849" max="14849" width="20.85546875" style="171" customWidth="1"/>
    <col min="14850" max="14850" width="10.28515625" style="171" customWidth="1"/>
    <col min="14851" max="14853" width="9.140625" style="171" customWidth="1"/>
    <col min="14854" max="14854" width="10.28515625" style="171" customWidth="1"/>
    <col min="14855" max="14855" width="8.5703125" style="171" customWidth="1"/>
    <col min="14856" max="14856" width="11.140625" style="171" customWidth="1"/>
    <col min="14857" max="14857" width="9" style="171" customWidth="1"/>
    <col min="14858" max="15104" width="9.140625" style="171"/>
    <col min="15105" max="15105" width="20.85546875" style="171" customWidth="1"/>
    <col min="15106" max="15106" width="10.28515625" style="171" customWidth="1"/>
    <col min="15107" max="15109" width="9.140625" style="171" customWidth="1"/>
    <col min="15110" max="15110" width="10.28515625" style="171" customWidth="1"/>
    <col min="15111" max="15111" width="8.5703125" style="171" customWidth="1"/>
    <col min="15112" max="15112" width="11.140625" style="171" customWidth="1"/>
    <col min="15113" max="15113" width="9" style="171" customWidth="1"/>
    <col min="15114" max="15360" width="9.140625" style="171"/>
    <col min="15361" max="15361" width="20.85546875" style="171" customWidth="1"/>
    <col min="15362" max="15362" width="10.28515625" style="171" customWidth="1"/>
    <col min="15363" max="15365" width="9.140625" style="171" customWidth="1"/>
    <col min="15366" max="15366" width="10.28515625" style="171" customWidth="1"/>
    <col min="15367" max="15367" width="8.5703125" style="171" customWidth="1"/>
    <col min="15368" max="15368" width="11.140625" style="171" customWidth="1"/>
    <col min="15369" max="15369" width="9" style="171" customWidth="1"/>
    <col min="15370" max="15616" width="9.140625" style="171"/>
    <col min="15617" max="15617" width="20.85546875" style="171" customWidth="1"/>
    <col min="15618" max="15618" width="10.28515625" style="171" customWidth="1"/>
    <col min="15619" max="15621" width="9.140625" style="171" customWidth="1"/>
    <col min="15622" max="15622" width="10.28515625" style="171" customWidth="1"/>
    <col min="15623" max="15623" width="8.5703125" style="171" customWidth="1"/>
    <col min="15624" max="15624" width="11.140625" style="171" customWidth="1"/>
    <col min="15625" max="15625" width="9" style="171" customWidth="1"/>
    <col min="15626" max="15872" width="9.140625" style="171"/>
    <col min="15873" max="15873" width="20.85546875" style="171" customWidth="1"/>
    <col min="15874" max="15874" width="10.28515625" style="171" customWidth="1"/>
    <col min="15875" max="15877" width="9.140625" style="171" customWidth="1"/>
    <col min="15878" max="15878" width="10.28515625" style="171" customWidth="1"/>
    <col min="15879" max="15879" width="8.5703125" style="171" customWidth="1"/>
    <col min="15880" max="15880" width="11.140625" style="171" customWidth="1"/>
    <col min="15881" max="15881" width="9" style="171" customWidth="1"/>
    <col min="15882" max="16128" width="9.140625" style="171"/>
    <col min="16129" max="16129" width="20.85546875" style="171" customWidth="1"/>
    <col min="16130" max="16130" width="10.28515625" style="171" customWidth="1"/>
    <col min="16131" max="16133" width="9.140625" style="171" customWidth="1"/>
    <col min="16134" max="16134" width="10.28515625" style="171" customWidth="1"/>
    <col min="16135" max="16135" width="8.5703125" style="171" customWidth="1"/>
    <col min="16136" max="16136" width="11.140625" style="171" customWidth="1"/>
    <col min="16137" max="16137" width="9" style="171" customWidth="1"/>
    <col min="16138" max="16384" width="9.140625" style="171"/>
  </cols>
  <sheetData>
    <row r="1" spans="1:9" ht="15.75">
      <c r="A1" s="25" t="s">
        <v>539</v>
      </c>
      <c r="B1" s="25"/>
      <c r="F1" s="2" t="s">
        <v>540</v>
      </c>
      <c r="I1" s="172"/>
    </row>
    <row r="2" spans="1:9">
      <c r="I2" s="172"/>
    </row>
    <row r="3" spans="1:9">
      <c r="A3" s="173" t="s">
        <v>675</v>
      </c>
      <c r="B3" s="173"/>
      <c r="I3" s="172"/>
    </row>
    <row r="4" spans="1:9">
      <c r="A4" s="173"/>
      <c r="B4" s="173"/>
    </row>
    <row r="5" spans="1:9" ht="15" customHeight="1">
      <c r="A5" s="457" t="s">
        <v>194</v>
      </c>
      <c r="B5" s="477" t="s">
        <v>224</v>
      </c>
      <c r="C5" s="478"/>
      <c r="D5" s="478"/>
      <c r="E5" s="478"/>
      <c r="F5" s="478"/>
      <c r="G5" s="478"/>
      <c r="H5" s="478"/>
      <c r="I5" s="478"/>
    </row>
    <row r="6" spans="1:9" s="174" customFormat="1" ht="16.5" customHeight="1">
      <c r="A6" s="457"/>
      <c r="B6" s="435" t="s">
        <v>122</v>
      </c>
      <c r="C6" s="458" t="s">
        <v>225</v>
      </c>
      <c r="D6" s="459"/>
      <c r="E6" s="459"/>
      <c r="F6" s="457"/>
      <c r="G6" s="465" t="s">
        <v>226</v>
      </c>
      <c r="H6" s="465"/>
      <c r="I6" s="466"/>
    </row>
    <row r="7" spans="1:9" s="174" customFormat="1" ht="42.75" customHeight="1">
      <c r="A7" s="457"/>
      <c r="B7" s="479"/>
      <c r="C7" s="353" t="s">
        <v>122</v>
      </c>
      <c r="D7" s="336" t="s">
        <v>227</v>
      </c>
      <c r="E7" s="336" t="s">
        <v>228</v>
      </c>
      <c r="F7" s="336" t="s">
        <v>229</v>
      </c>
      <c r="G7" s="336" t="s">
        <v>122</v>
      </c>
      <c r="H7" s="336" t="s">
        <v>230</v>
      </c>
      <c r="I7" s="337" t="s">
        <v>231</v>
      </c>
    </row>
    <row r="8" spans="1:9" s="174" customFormat="1">
      <c r="A8" s="457"/>
      <c r="B8" s="354"/>
      <c r="C8" s="461" t="s">
        <v>223</v>
      </c>
      <c r="D8" s="461"/>
      <c r="E8" s="461"/>
      <c r="F8" s="461"/>
      <c r="G8" s="461"/>
      <c r="H8" s="461"/>
      <c r="I8" s="458"/>
    </row>
    <row r="9" spans="1:9" ht="18.75" customHeight="1">
      <c r="A9" s="161"/>
      <c r="B9" s="161"/>
      <c r="C9" s="437" t="s">
        <v>222</v>
      </c>
      <c r="D9" s="438"/>
      <c r="E9" s="438"/>
      <c r="F9" s="438"/>
      <c r="G9" s="438"/>
      <c r="H9" s="438"/>
      <c r="I9" s="439"/>
    </row>
    <row r="10" spans="1:9" s="173" customFormat="1">
      <c r="A10" s="48" t="s">
        <v>217</v>
      </c>
      <c r="B10" s="348">
        <v>34074</v>
      </c>
      <c r="C10" s="103">
        <v>35016</v>
      </c>
      <c r="D10" s="176">
        <v>51647</v>
      </c>
      <c r="E10" s="176">
        <v>34076</v>
      </c>
      <c r="F10" s="176">
        <v>23373</v>
      </c>
      <c r="G10" s="176">
        <v>16192</v>
      </c>
      <c r="H10" s="176">
        <v>17188</v>
      </c>
      <c r="I10" s="177">
        <v>13900</v>
      </c>
    </row>
    <row r="11" spans="1:9" ht="15" customHeight="1">
      <c r="A11" s="49" t="s">
        <v>218</v>
      </c>
      <c r="B11" s="401">
        <v>33307</v>
      </c>
      <c r="C11" s="56">
        <v>34402</v>
      </c>
      <c r="D11" s="178">
        <v>50463</v>
      </c>
      <c r="E11" s="178">
        <v>34358</v>
      </c>
      <c r="F11" s="178">
        <v>23670</v>
      </c>
      <c r="G11" s="178">
        <v>15375</v>
      </c>
      <c r="H11" s="178">
        <v>16609</v>
      </c>
      <c r="I11" s="179">
        <v>12222</v>
      </c>
    </row>
    <row r="12" spans="1:9" ht="15" customHeight="1">
      <c r="A12" s="49" t="s">
        <v>219</v>
      </c>
      <c r="B12" s="347">
        <v>34504</v>
      </c>
      <c r="C12" s="56">
        <v>35636</v>
      </c>
      <c r="D12" s="178">
        <v>52135</v>
      </c>
      <c r="E12" s="178">
        <v>35288</v>
      </c>
      <c r="F12" s="178">
        <v>24272</v>
      </c>
      <c r="G12" s="178">
        <v>16333</v>
      </c>
      <c r="H12" s="178">
        <v>17000</v>
      </c>
      <c r="I12" s="179">
        <v>13000</v>
      </c>
    </row>
    <row r="13" spans="1:9" ht="15" customHeight="1">
      <c r="A13" s="175" t="s">
        <v>220</v>
      </c>
      <c r="B13" s="402">
        <v>34401</v>
      </c>
      <c r="C13" s="56">
        <v>35412</v>
      </c>
      <c r="D13" s="178">
        <v>51217</v>
      </c>
      <c r="E13" s="178">
        <v>33886</v>
      </c>
      <c r="F13" s="178">
        <v>23175</v>
      </c>
      <c r="G13" s="178">
        <v>16767</v>
      </c>
      <c r="H13" s="178">
        <v>18177</v>
      </c>
      <c r="I13" s="179">
        <v>14923</v>
      </c>
    </row>
    <row r="14" spans="1:9" ht="15" customHeight="1">
      <c r="A14" s="175" t="s">
        <v>221</v>
      </c>
      <c r="B14" s="402">
        <v>34226</v>
      </c>
      <c r="C14" s="56">
        <v>34738</v>
      </c>
      <c r="D14" s="178">
        <v>53082</v>
      </c>
      <c r="E14" s="178">
        <v>33076</v>
      </c>
      <c r="F14" s="178">
        <v>22069</v>
      </c>
      <c r="G14" s="178">
        <v>16615</v>
      </c>
      <c r="H14" s="178">
        <v>17222</v>
      </c>
      <c r="I14" s="179">
        <v>15250</v>
      </c>
    </row>
    <row r="15" spans="1:9" ht="18.75" customHeight="1">
      <c r="A15" s="161"/>
      <c r="B15" s="161"/>
      <c r="C15" s="437" t="s">
        <v>232</v>
      </c>
      <c r="D15" s="438"/>
      <c r="E15" s="438"/>
      <c r="F15" s="438"/>
      <c r="G15" s="438"/>
      <c r="H15" s="438"/>
      <c r="I15" s="439"/>
    </row>
    <row r="16" spans="1:9" s="173" customFormat="1">
      <c r="A16" s="48" t="s">
        <v>217</v>
      </c>
      <c r="B16" s="348">
        <v>810</v>
      </c>
      <c r="C16" s="103">
        <v>811</v>
      </c>
      <c r="D16" s="176">
        <v>850</v>
      </c>
      <c r="E16" s="176">
        <v>827</v>
      </c>
      <c r="F16" s="176">
        <v>709</v>
      </c>
      <c r="G16" s="176">
        <v>600</v>
      </c>
      <c r="H16" s="176">
        <v>600</v>
      </c>
      <c r="I16" s="177" t="s">
        <v>57</v>
      </c>
    </row>
    <row r="17" spans="1:9" ht="15" customHeight="1">
      <c r="A17" s="49" t="s">
        <v>218</v>
      </c>
      <c r="B17" s="401">
        <v>789</v>
      </c>
      <c r="C17" s="56">
        <v>789</v>
      </c>
      <c r="D17" s="178">
        <v>850</v>
      </c>
      <c r="E17" s="178">
        <v>835</v>
      </c>
      <c r="F17" s="178">
        <v>631</v>
      </c>
      <c r="G17" s="178" t="s">
        <v>57</v>
      </c>
      <c r="H17" s="178" t="s">
        <v>57</v>
      </c>
      <c r="I17" s="179" t="s">
        <v>57</v>
      </c>
    </row>
    <row r="18" spans="1:9" ht="15" customHeight="1">
      <c r="A18" s="49" t="s">
        <v>219</v>
      </c>
      <c r="B18" s="347">
        <v>808</v>
      </c>
      <c r="C18" s="56">
        <v>808</v>
      </c>
      <c r="D18" s="178">
        <v>856</v>
      </c>
      <c r="E18" s="178">
        <v>820</v>
      </c>
      <c r="F18" s="178">
        <v>717</v>
      </c>
      <c r="G18" s="178" t="s">
        <v>57</v>
      </c>
      <c r="H18" s="178" t="s">
        <v>57</v>
      </c>
      <c r="I18" s="403" t="s">
        <v>57</v>
      </c>
    </row>
    <row r="19" spans="1:9" ht="15" customHeight="1">
      <c r="A19" s="175" t="s">
        <v>220</v>
      </c>
      <c r="B19" s="402">
        <v>804</v>
      </c>
      <c r="C19" s="56">
        <v>808</v>
      </c>
      <c r="D19" s="178">
        <v>829</v>
      </c>
      <c r="E19" s="178">
        <v>807</v>
      </c>
      <c r="F19" s="178">
        <v>767</v>
      </c>
      <c r="G19" s="178">
        <v>600</v>
      </c>
      <c r="H19" s="178">
        <v>600</v>
      </c>
      <c r="I19" s="179" t="s">
        <v>57</v>
      </c>
    </row>
    <row r="20" spans="1:9" ht="15" customHeight="1">
      <c r="A20" s="175" t="s">
        <v>221</v>
      </c>
      <c r="B20" s="402">
        <v>853</v>
      </c>
      <c r="C20" s="56">
        <v>853</v>
      </c>
      <c r="D20" s="178">
        <v>877</v>
      </c>
      <c r="E20" s="178">
        <v>848</v>
      </c>
      <c r="F20" s="178">
        <v>833</v>
      </c>
      <c r="G20" s="178" t="s">
        <v>57</v>
      </c>
      <c r="H20" s="178" t="s">
        <v>57</v>
      </c>
      <c r="I20" s="403" t="s">
        <v>57</v>
      </c>
    </row>
  </sheetData>
  <mergeCells count="8">
    <mergeCell ref="A5:A8"/>
    <mergeCell ref="C15:I15"/>
    <mergeCell ref="G6:I6"/>
    <mergeCell ref="C9:I9"/>
    <mergeCell ref="C8:I8"/>
    <mergeCell ref="B5:I5"/>
    <mergeCell ref="B6:B7"/>
    <mergeCell ref="C6:F6"/>
  </mergeCells>
  <hyperlinks>
    <hyperlink ref="F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F6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1.5703125" style="3" customWidth="1"/>
    <col min="2" max="2" width="14" style="3" customWidth="1"/>
    <col min="3" max="3" width="14.7109375" style="3" customWidth="1"/>
    <col min="4" max="4" width="10.28515625" style="3" customWidth="1"/>
    <col min="5" max="5" width="13" style="3" customWidth="1"/>
    <col min="6" max="16384" width="9.140625" style="3"/>
  </cols>
  <sheetData>
    <row r="1" spans="1:5">
      <c r="A1" s="2" t="s">
        <v>540</v>
      </c>
    </row>
    <row r="3" spans="1:5" s="27" customFormat="1">
      <c r="A3" s="39" t="s">
        <v>676</v>
      </c>
      <c r="B3" s="40"/>
    </row>
    <row r="4" spans="1:5" s="27" customFormat="1">
      <c r="A4" s="40"/>
    </row>
    <row r="5" spans="1:5" s="27" customFormat="1" ht="38.25">
      <c r="A5" s="480" t="s">
        <v>0</v>
      </c>
      <c r="B5" s="339" t="s">
        <v>150</v>
      </c>
      <c r="C5" s="339" t="s">
        <v>151</v>
      </c>
      <c r="D5" s="339" t="s">
        <v>150</v>
      </c>
      <c r="E5" s="340" t="s">
        <v>151</v>
      </c>
    </row>
    <row r="6" spans="1:5" s="27" customFormat="1" ht="18.75" customHeight="1">
      <c r="A6" s="480"/>
      <c r="B6" s="481" t="s">
        <v>101</v>
      </c>
      <c r="C6" s="481"/>
      <c r="D6" s="481" t="s">
        <v>650</v>
      </c>
      <c r="E6" s="482"/>
    </row>
    <row r="7" spans="1:5" s="27" customFormat="1" ht="6.75" customHeight="1">
      <c r="A7" s="183"/>
      <c r="B7" s="133"/>
      <c r="C7" s="184"/>
      <c r="D7" s="69"/>
      <c r="E7" s="70"/>
    </row>
    <row r="8" spans="1:5" s="27" customFormat="1">
      <c r="A8" s="185" t="s">
        <v>601</v>
      </c>
      <c r="B8" s="133">
        <v>678.22</v>
      </c>
      <c r="C8" s="184">
        <v>680.03</v>
      </c>
      <c r="D8" s="364">
        <v>99.342326903077435</v>
      </c>
      <c r="E8" s="91">
        <v>99.845833088623934</v>
      </c>
    </row>
    <row r="9" spans="1:5" s="27" customFormat="1">
      <c r="A9" s="186" t="s">
        <v>103</v>
      </c>
      <c r="B9" s="133">
        <v>701.08</v>
      </c>
      <c r="C9" s="184">
        <v>702.9</v>
      </c>
      <c r="D9" s="364">
        <v>100.84870105584167</v>
      </c>
      <c r="E9" s="91">
        <v>101.65153005148377</v>
      </c>
    </row>
    <row r="10" spans="1:5" s="27" customFormat="1">
      <c r="A10" s="186" t="s">
        <v>104</v>
      </c>
      <c r="B10" s="133">
        <v>569.57000000000005</v>
      </c>
      <c r="C10" s="184">
        <v>571.84</v>
      </c>
      <c r="D10" s="364">
        <v>98.921463058807205</v>
      </c>
      <c r="E10" s="91">
        <v>99.16071304709719</v>
      </c>
    </row>
    <row r="11" spans="1:5" s="27" customFormat="1">
      <c r="A11" s="186" t="s">
        <v>105</v>
      </c>
      <c r="B11" s="133">
        <v>704.58</v>
      </c>
      <c r="C11" s="184">
        <v>704.54</v>
      </c>
      <c r="D11" s="364">
        <v>98.61299668294869</v>
      </c>
      <c r="E11" s="91">
        <v>98.812078371972333</v>
      </c>
    </row>
    <row r="12" spans="1:5" s="27" customFormat="1">
      <c r="A12" s="186" t="s">
        <v>233</v>
      </c>
      <c r="B12" s="133">
        <v>621.37</v>
      </c>
      <c r="C12" s="184">
        <v>619.41999999999996</v>
      </c>
      <c r="D12" s="364">
        <v>106.15358332621507</v>
      </c>
      <c r="E12" s="91">
        <v>109.66485491209743</v>
      </c>
    </row>
    <row r="13" spans="1:5" s="27" customFormat="1">
      <c r="A13" s="186" t="s">
        <v>234</v>
      </c>
      <c r="B13" s="133">
        <v>609.65</v>
      </c>
      <c r="C13" s="184">
        <v>611.94000000000005</v>
      </c>
      <c r="D13" s="364">
        <v>97.695623607839366</v>
      </c>
      <c r="E13" s="91">
        <v>99.195979899497502</v>
      </c>
    </row>
    <row r="14" spans="1:5" s="27" customFormat="1">
      <c r="A14" s="186" t="s">
        <v>235</v>
      </c>
      <c r="B14" s="133">
        <v>1200.43</v>
      </c>
      <c r="C14" s="184">
        <v>1200.43</v>
      </c>
      <c r="D14" s="364">
        <v>110.31944418916683</v>
      </c>
      <c r="E14" s="91">
        <v>110.31944418916683</v>
      </c>
    </row>
    <row r="15" spans="1:5" s="27" customFormat="1">
      <c r="A15" s="186" t="s">
        <v>236</v>
      </c>
      <c r="B15" s="133">
        <v>544.73</v>
      </c>
      <c r="C15" s="184">
        <v>544.4</v>
      </c>
      <c r="D15" s="364">
        <v>93.679920203618352</v>
      </c>
      <c r="E15" s="91">
        <v>93.161749606407014</v>
      </c>
    </row>
    <row r="16" spans="1:5" s="27" customFormat="1">
      <c r="A16" s="185"/>
      <c r="B16" s="133"/>
      <c r="C16" s="184"/>
      <c r="D16" s="364"/>
      <c r="E16" s="91"/>
    </row>
    <row r="17" spans="1:5" s="27" customFormat="1">
      <c r="A17" s="185" t="s">
        <v>237</v>
      </c>
      <c r="B17" s="133">
        <v>2507.7199999999998</v>
      </c>
      <c r="C17" s="184">
        <v>2507.7199999999998</v>
      </c>
      <c r="D17" s="364">
        <v>80.630453934549564</v>
      </c>
      <c r="E17" s="91">
        <v>80.630453934549564</v>
      </c>
    </row>
    <row r="18" spans="1:5" s="27" customFormat="1">
      <c r="A18" s="187" t="s">
        <v>238</v>
      </c>
      <c r="B18" s="133">
        <v>2507.7199999999998</v>
      </c>
      <c r="C18" s="184">
        <v>2507.7199999999998</v>
      </c>
      <c r="D18" s="364">
        <v>80.193919547691593</v>
      </c>
      <c r="E18" s="91">
        <v>80.193919547691593</v>
      </c>
    </row>
    <row r="19" spans="1:5" s="27" customFormat="1">
      <c r="A19" s="188" t="s">
        <v>239</v>
      </c>
      <c r="B19" s="133">
        <v>3012.95</v>
      </c>
      <c r="C19" s="184">
        <v>3012.95</v>
      </c>
      <c r="D19" s="364">
        <v>82.07146028606995</v>
      </c>
      <c r="E19" s="91">
        <v>82.07146028606995</v>
      </c>
    </row>
    <row r="20" spans="1:5" s="27" customFormat="1">
      <c r="A20" s="185"/>
      <c r="B20" s="133"/>
      <c r="C20" s="184"/>
      <c r="D20" s="364"/>
      <c r="E20" s="91"/>
    </row>
    <row r="21" spans="1:5" s="27" customFormat="1">
      <c r="A21" s="185" t="s">
        <v>240</v>
      </c>
      <c r="B21" s="133">
        <v>436.45</v>
      </c>
      <c r="C21" s="184">
        <v>431.13</v>
      </c>
      <c r="D21" s="364">
        <v>173.44911179112188</v>
      </c>
      <c r="E21" s="91">
        <v>172.4864972994599</v>
      </c>
    </row>
    <row r="22" spans="1:5" s="27" customFormat="1">
      <c r="A22" s="186" t="s">
        <v>647</v>
      </c>
      <c r="B22" s="133">
        <v>968.28</v>
      </c>
      <c r="C22" s="184">
        <v>1041.25</v>
      </c>
      <c r="D22" s="364">
        <v>121.585172907406</v>
      </c>
      <c r="E22" s="91">
        <v>120.42444919909789</v>
      </c>
    </row>
    <row r="23" spans="1:5" s="27" customFormat="1">
      <c r="A23" s="185" t="s">
        <v>241</v>
      </c>
      <c r="B23" s="133">
        <v>120.68</v>
      </c>
      <c r="C23" s="184">
        <v>120.6</v>
      </c>
      <c r="D23" s="364">
        <v>110.94971039808772</v>
      </c>
      <c r="E23" s="91">
        <v>111.03949912531075</v>
      </c>
    </row>
    <row r="24" spans="1:5" s="27" customFormat="1">
      <c r="A24" s="185" t="s">
        <v>242</v>
      </c>
      <c r="B24" s="133">
        <v>1563.92</v>
      </c>
      <c r="C24" s="184">
        <v>1564.13</v>
      </c>
      <c r="D24" s="364">
        <v>101.98635764871598</v>
      </c>
      <c r="E24" s="91">
        <v>101.560288292968</v>
      </c>
    </row>
    <row r="25" spans="1:5" s="27" customFormat="1">
      <c r="A25" s="185" t="s">
        <v>243</v>
      </c>
      <c r="B25" s="133">
        <v>10503.29</v>
      </c>
      <c r="C25" s="184">
        <v>10511.57</v>
      </c>
      <c r="D25" s="364">
        <v>104.93122164622481</v>
      </c>
      <c r="E25" s="91">
        <v>105.01394149069552</v>
      </c>
    </row>
    <row r="26" spans="1:5" s="27" customFormat="1">
      <c r="A26" s="185" t="s">
        <v>244</v>
      </c>
      <c r="B26" s="133">
        <v>18973.57</v>
      </c>
      <c r="C26" s="184">
        <v>18945.39</v>
      </c>
      <c r="D26" s="364">
        <v>95.338248920172134</v>
      </c>
      <c r="E26" s="91">
        <v>95.188040869974159</v>
      </c>
    </row>
    <row r="27" spans="1:5" s="27" customFormat="1">
      <c r="A27" s="185" t="s">
        <v>245</v>
      </c>
      <c r="B27" s="133">
        <v>9025.41</v>
      </c>
      <c r="C27" s="184">
        <v>9025.41</v>
      </c>
      <c r="D27" s="364">
        <v>123.75340392098788</v>
      </c>
      <c r="E27" s="91">
        <v>123.75340392098788</v>
      </c>
    </row>
    <row r="28" spans="1:5" s="27" customFormat="1">
      <c r="A28" s="185"/>
      <c r="B28" s="133"/>
      <c r="C28" s="184"/>
      <c r="D28" s="364"/>
      <c r="E28" s="91"/>
    </row>
    <row r="29" spans="1:5" s="27" customFormat="1">
      <c r="A29" s="185" t="s">
        <v>246</v>
      </c>
      <c r="B29" s="238"/>
      <c r="C29" s="425"/>
      <c r="D29" s="364"/>
      <c r="E29" s="91"/>
    </row>
    <row r="30" spans="1:5" s="27" customFormat="1">
      <c r="A30" s="186" t="s">
        <v>25</v>
      </c>
      <c r="B30" s="133">
        <v>1084.8599999999999</v>
      </c>
      <c r="C30" s="184">
        <v>1120.51</v>
      </c>
      <c r="D30" s="364">
        <v>161.96533345277018</v>
      </c>
      <c r="E30" s="91">
        <v>169.78967784950146</v>
      </c>
    </row>
    <row r="31" spans="1:5" s="27" customFormat="1">
      <c r="A31" s="186" t="s">
        <v>247</v>
      </c>
      <c r="B31" s="133">
        <v>1653.78</v>
      </c>
      <c r="C31" s="184">
        <v>1251.05</v>
      </c>
      <c r="D31" s="364">
        <v>204.52639780358402</v>
      </c>
      <c r="E31" s="91">
        <v>179.99942448527401</v>
      </c>
    </row>
    <row r="32" spans="1:5" s="27" customFormat="1">
      <c r="A32" s="186" t="s">
        <v>248</v>
      </c>
      <c r="B32" s="133">
        <v>357.26</v>
      </c>
      <c r="C32" s="184">
        <v>362.09</v>
      </c>
      <c r="D32" s="364">
        <v>103.12021936787414</v>
      </c>
      <c r="E32" s="91">
        <v>105.78765922636437</v>
      </c>
    </row>
    <row r="33" spans="1:5" s="27" customFormat="1">
      <c r="A33" s="186" t="s">
        <v>249</v>
      </c>
      <c r="B33" s="133">
        <v>283.12</v>
      </c>
      <c r="C33" s="184">
        <v>283.12</v>
      </c>
      <c r="D33" s="364">
        <v>97.999307718933892</v>
      </c>
      <c r="E33" s="91">
        <v>97.999307718933892</v>
      </c>
    </row>
    <row r="34" spans="1:5" s="27" customFormat="1">
      <c r="A34" s="186" t="s">
        <v>250</v>
      </c>
      <c r="B34" s="133">
        <v>1917.02</v>
      </c>
      <c r="C34" s="184">
        <v>1922.02</v>
      </c>
      <c r="D34" s="364">
        <v>88.909398696751154</v>
      </c>
      <c r="E34" s="91">
        <v>87.306209033055197</v>
      </c>
    </row>
    <row r="35" spans="1:5" s="27" customFormat="1">
      <c r="A35" s="186" t="s">
        <v>251</v>
      </c>
      <c r="B35" s="133">
        <v>984.36</v>
      </c>
      <c r="C35" s="184">
        <v>855.35</v>
      </c>
      <c r="D35" s="364">
        <v>101.73527496718584</v>
      </c>
      <c r="E35" s="91">
        <v>103.23207453805954</v>
      </c>
    </row>
    <row r="36" spans="1:5" s="27" customFormat="1">
      <c r="A36" s="186" t="s">
        <v>252</v>
      </c>
      <c r="B36" s="133">
        <v>1411.19</v>
      </c>
      <c r="C36" s="184">
        <v>1411.19</v>
      </c>
      <c r="D36" s="364">
        <v>110.70761747862241</v>
      </c>
      <c r="E36" s="91">
        <v>110.70761747862241</v>
      </c>
    </row>
    <row r="37" spans="1:5" s="27" customFormat="1" ht="14.25">
      <c r="A37" s="183"/>
      <c r="B37" s="133"/>
      <c r="C37" s="184"/>
      <c r="D37" s="364"/>
      <c r="E37" s="91"/>
    </row>
    <row r="38" spans="1:5" s="27" customFormat="1">
      <c r="A38" s="185" t="s">
        <v>253</v>
      </c>
      <c r="B38" s="133"/>
      <c r="C38" s="184"/>
      <c r="D38" s="364"/>
      <c r="E38" s="91"/>
    </row>
    <row r="39" spans="1:5" s="27" customFormat="1">
      <c r="A39" s="186" t="s">
        <v>254</v>
      </c>
      <c r="B39" s="133">
        <v>626.29999999999995</v>
      </c>
      <c r="C39" s="184">
        <v>625.03</v>
      </c>
      <c r="D39" s="364">
        <v>181.79970972423803</v>
      </c>
      <c r="E39" s="91">
        <v>180.87452251417989</v>
      </c>
    </row>
    <row r="40" spans="1:5" s="27" customFormat="1">
      <c r="A40" s="186" t="s">
        <v>255</v>
      </c>
      <c r="B40" s="133">
        <v>817.88</v>
      </c>
      <c r="C40" s="184">
        <v>817.88</v>
      </c>
      <c r="D40" s="364">
        <v>68.833529708803226</v>
      </c>
      <c r="E40" s="91">
        <v>66.532714005645531</v>
      </c>
    </row>
    <row r="41" spans="1:5" s="27" customFormat="1">
      <c r="A41" s="186" t="s">
        <v>256</v>
      </c>
      <c r="B41" s="133">
        <v>1027.02</v>
      </c>
      <c r="C41" s="184">
        <v>1027.02</v>
      </c>
      <c r="D41" s="364">
        <v>188.64826142062049</v>
      </c>
      <c r="E41" s="91">
        <v>188.40946615299941</v>
      </c>
    </row>
    <row r="42" spans="1:5" s="27" customFormat="1">
      <c r="A42" s="186" t="s">
        <v>257</v>
      </c>
      <c r="B42" s="133">
        <v>3187.78</v>
      </c>
      <c r="C42" s="184">
        <v>3187.78</v>
      </c>
      <c r="D42" s="364">
        <v>306.60575165913247</v>
      </c>
      <c r="E42" s="91">
        <v>306.62639592932101</v>
      </c>
    </row>
    <row r="43" spans="1:5" s="27" customFormat="1">
      <c r="A43" s="186" t="s">
        <v>258</v>
      </c>
      <c r="B43" s="133">
        <v>6058.85</v>
      </c>
      <c r="C43" s="184">
        <v>6058.85</v>
      </c>
      <c r="D43" s="364">
        <v>168.85344584934634</v>
      </c>
      <c r="E43" s="91">
        <v>168.85344584934634</v>
      </c>
    </row>
    <row r="44" spans="1:5" s="27" customFormat="1">
      <c r="A44" s="186" t="s">
        <v>259</v>
      </c>
      <c r="B44" s="133">
        <v>4158.78</v>
      </c>
      <c r="C44" s="184">
        <v>4158.78</v>
      </c>
      <c r="D44" s="364">
        <v>101.1605251187647</v>
      </c>
      <c r="E44" s="91">
        <v>101.1605251187647</v>
      </c>
    </row>
    <row r="45" spans="1:5" s="27" customFormat="1">
      <c r="A45" s="186" t="s">
        <v>260</v>
      </c>
      <c r="B45" s="133">
        <v>6503.81</v>
      </c>
      <c r="C45" s="184">
        <v>6503.81</v>
      </c>
      <c r="D45" s="364">
        <v>251.63895100944836</v>
      </c>
      <c r="E45" s="91">
        <v>251.63895100944836</v>
      </c>
    </row>
    <row r="46" spans="1:5" s="27" customFormat="1">
      <c r="A46" s="186" t="s">
        <v>261</v>
      </c>
      <c r="B46" s="133">
        <v>1273.05</v>
      </c>
      <c r="C46" s="184">
        <v>1273.0899999999999</v>
      </c>
      <c r="D46" s="364">
        <v>149.06385021603455</v>
      </c>
      <c r="E46" s="91">
        <v>149.00397940074905</v>
      </c>
    </row>
    <row r="47" spans="1:5" s="27" customFormat="1">
      <c r="A47" s="185"/>
      <c r="B47" s="133"/>
      <c r="C47" s="184"/>
      <c r="D47" s="364"/>
      <c r="E47" s="91"/>
    </row>
    <row r="48" spans="1:5" s="27" customFormat="1">
      <c r="A48" s="185" t="s">
        <v>262</v>
      </c>
      <c r="B48" s="133">
        <v>4682.1899999999996</v>
      </c>
      <c r="C48" s="184">
        <v>4690.24</v>
      </c>
      <c r="D48" s="364">
        <v>134.68346929617653</v>
      </c>
      <c r="E48" s="91">
        <v>141.20466403138255</v>
      </c>
    </row>
    <row r="49" spans="1:5" s="27" customFormat="1">
      <c r="A49" s="185"/>
      <c r="B49" s="133"/>
      <c r="C49" s="184"/>
      <c r="D49" s="364"/>
      <c r="E49" s="91"/>
    </row>
    <row r="50" spans="1:5" s="27" customFormat="1">
      <c r="A50" s="185" t="s">
        <v>263</v>
      </c>
      <c r="B50" s="133"/>
      <c r="C50" s="184"/>
      <c r="D50" s="364"/>
      <c r="E50" s="91"/>
    </row>
    <row r="51" spans="1:5" s="27" customFormat="1">
      <c r="A51" s="186" t="s">
        <v>511</v>
      </c>
      <c r="B51" s="133">
        <v>7043.09</v>
      </c>
      <c r="C51" s="184">
        <v>7038.24</v>
      </c>
      <c r="D51" s="364">
        <v>100.02044975254381</v>
      </c>
      <c r="E51" s="91">
        <v>99.585287688095576</v>
      </c>
    </row>
    <row r="52" spans="1:5" s="27" customFormat="1">
      <c r="A52" s="189" t="s">
        <v>516</v>
      </c>
      <c r="B52" s="133">
        <v>9455.68</v>
      </c>
      <c r="C52" s="184">
        <v>9440.23</v>
      </c>
      <c r="D52" s="364">
        <v>97.694048995388911</v>
      </c>
      <c r="E52" s="91">
        <v>98.337675433159603</v>
      </c>
    </row>
    <row r="53" spans="1:5" s="27" customFormat="1">
      <c r="A53" s="186" t="s">
        <v>63</v>
      </c>
      <c r="B53" s="133">
        <v>5255.96</v>
      </c>
      <c r="C53" s="184">
        <v>5247.11</v>
      </c>
      <c r="D53" s="364">
        <v>122.66065494193646</v>
      </c>
      <c r="E53" s="91">
        <v>122.54878376326883</v>
      </c>
    </row>
    <row r="54" spans="1:5" s="27" customFormat="1">
      <c r="A54" s="189" t="s">
        <v>264</v>
      </c>
      <c r="B54" s="133">
        <v>3368.48</v>
      </c>
      <c r="C54" s="184">
        <v>3368.48</v>
      </c>
      <c r="D54" s="364">
        <v>113.45083206752192</v>
      </c>
      <c r="E54" s="91">
        <v>113.45083206752192</v>
      </c>
    </row>
    <row r="55" spans="1:5" s="27" customFormat="1">
      <c r="A55" s="186" t="s">
        <v>64</v>
      </c>
      <c r="B55" s="133">
        <v>6886.99</v>
      </c>
      <c r="C55" s="184">
        <v>6889.58</v>
      </c>
      <c r="D55" s="364">
        <v>98.651790331336997</v>
      </c>
      <c r="E55" s="91">
        <v>98.837831517848556</v>
      </c>
    </row>
    <row r="56" spans="1:5" s="27" customFormat="1">
      <c r="A56" s="186" t="s">
        <v>65</v>
      </c>
      <c r="B56" s="133">
        <v>10208.219999999999</v>
      </c>
      <c r="C56" s="184">
        <v>10208.219999999999</v>
      </c>
      <c r="D56" s="364">
        <v>98.793846808963636</v>
      </c>
      <c r="E56" s="91">
        <v>98.793846808963636</v>
      </c>
    </row>
    <row r="57" spans="1:5" s="27" customFormat="1">
      <c r="A57" s="186" t="s">
        <v>96</v>
      </c>
      <c r="B57" s="133">
        <v>4760.63</v>
      </c>
      <c r="C57" s="184">
        <v>4786.99</v>
      </c>
      <c r="D57" s="364">
        <v>113.09602149490306</v>
      </c>
      <c r="E57" s="91">
        <v>113.70738636363636</v>
      </c>
    </row>
    <row r="58" spans="1:5" s="27" customFormat="1">
      <c r="A58" s="188" t="s">
        <v>123</v>
      </c>
      <c r="B58" s="133"/>
      <c r="C58" s="184"/>
      <c r="D58" s="364"/>
      <c r="E58" s="91"/>
    </row>
    <row r="59" spans="1:5" s="27" customFormat="1">
      <c r="A59" s="189" t="s">
        <v>265</v>
      </c>
      <c r="B59" s="133">
        <v>1838.28</v>
      </c>
      <c r="C59" s="184">
        <v>1861.64</v>
      </c>
      <c r="D59" s="364">
        <v>115.58238234461943</v>
      </c>
      <c r="E59" s="91">
        <v>117.25979768458447</v>
      </c>
    </row>
    <row r="60" spans="1:5" s="27" customFormat="1">
      <c r="A60" s="189" t="s">
        <v>266</v>
      </c>
      <c r="B60" s="133">
        <v>3537.7</v>
      </c>
      <c r="C60" s="184">
        <v>3538.81</v>
      </c>
      <c r="D60" s="364">
        <v>98.629716882501356</v>
      </c>
      <c r="E60" s="91">
        <v>98.660113134850164</v>
      </c>
    </row>
    <row r="61" spans="1:5" s="27" customFormat="1">
      <c r="A61" s="189" t="s">
        <v>267</v>
      </c>
      <c r="B61" s="133">
        <v>4512.4799999999996</v>
      </c>
      <c r="C61" s="184">
        <v>4512.4799999999996</v>
      </c>
      <c r="D61" s="364">
        <v>94.346502525674893</v>
      </c>
      <c r="E61" s="91">
        <v>94.346502525674893</v>
      </c>
    </row>
    <row r="62" spans="1:5" s="27" customFormat="1">
      <c r="A62" s="189" t="s">
        <v>268</v>
      </c>
      <c r="B62" s="133">
        <v>8296.35</v>
      </c>
      <c r="C62" s="184">
        <v>8296.35</v>
      </c>
      <c r="D62" s="364">
        <v>101.71558110053185</v>
      </c>
      <c r="E62" s="91">
        <v>101.71558110053185</v>
      </c>
    </row>
    <row r="63" spans="1:5" s="27" customFormat="1">
      <c r="A63" s="189" t="s">
        <v>269</v>
      </c>
      <c r="B63" s="133">
        <v>5676.42</v>
      </c>
      <c r="C63" s="184">
        <v>5676.42</v>
      </c>
      <c r="D63" s="364">
        <v>117.45734830065697</v>
      </c>
      <c r="E63" s="91">
        <v>117.45734830065697</v>
      </c>
    </row>
    <row r="64" spans="1:5" s="27" customFormat="1">
      <c r="A64" s="185"/>
      <c r="B64" s="133"/>
      <c r="C64" s="184"/>
      <c r="D64" s="364"/>
      <c r="E64" s="91"/>
    </row>
    <row r="65" spans="1:6" s="27" customFormat="1">
      <c r="A65" s="185" t="s">
        <v>270</v>
      </c>
      <c r="B65" s="133">
        <v>1347.33</v>
      </c>
      <c r="C65" s="184">
        <v>1348.43</v>
      </c>
      <c r="D65" s="364">
        <v>100.99470788420311</v>
      </c>
      <c r="E65" s="91">
        <v>101.04232233312354</v>
      </c>
    </row>
    <row r="66" spans="1:6" s="27" customFormat="1">
      <c r="A66" s="185" t="s">
        <v>271</v>
      </c>
      <c r="B66" s="238"/>
      <c r="C66" s="425"/>
      <c r="D66" s="364"/>
      <c r="E66" s="91"/>
    </row>
    <row r="67" spans="1:6" s="27" customFormat="1">
      <c r="A67" s="186" t="s">
        <v>272</v>
      </c>
      <c r="B67" s="133">
        <v>757.53</v>
      </c>
      <c r="C67" s="184">
        <v>757.53</v>
      </c>
      <c r="D67" s="329">
        <v>103.0933587370713</v>
      </c>
      <c r="E67" s="491">
        <v>104.53159281899846</v>
      </c>
      <c r="F67" s="61"/>
    </row>
    <row r="68" spans="1:6" s="27" customFormat="1">
      <c r="A68" s="185" t="s">
        <v>273</v>
      </c>
      <c r="B68" s="133">
        <v>2.86</v>
      </c>
      <c r="C68" s="184">
        <v>2.86</v>
      </c>
      <c r="D68" s="364">
        <v>95.973154362416096</v>
      </c>
      <c r="E68" s="91">
        <v>95.973154362416096</v>
      </c>
    </row>
    <row r="69" spans="1:6" s="27" customFormat="1">
      <c r="A69" s="185" t="s">
        <v>274</v>
      </c>
      <c r="B69" s="133">
        <v>11.99</v>
      </c>
      <c r="C69" s="184">
        <v>11.99</v>
      </c>
      <c r="D69" s="364">
        <v>106.20017714791852</v>
      </c>
      <c r="E69" s="91">
        <v>106.20017714791852</v>
      </c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8.7109375" style="3" customWidth="1"/>
    <col min="2" max="2" width="11.7109375" style="3" customWidth="1"/>
    <col min="3" max="5" width="9.140625" style="3"/>
    <col min="6" max="6" width="9.85546875" style="3" customWidth="1"/>
    <col min="7" max="7" width="12" style="3" hidden="1" customWidth="1"/>
    <col min="8" max="16384" width="9.140625" style="3"/>
  </cols>
  <sheetData>
    <row r="1" spans="1:7">
      <c r="A1" s="2" t="s">
        <v>540</v>
      </c>
    </row>
    <row r="3" spans="1:7" s="27" customFormat="1" ht="30" customHeight="1">
      <c r="A3" s="462" t="s">
        <v>677</v>
      </c>
      <c r="B3" s="462"/>
      <c r="C3" s="462"/>
      <c r="D3" s="462"/>
      <c r="E3" s="462"/>
      <c r="F3" s="462"/>
      <c r="G3" s="462"/>
    </row>
    <row r="4" spans="1:7" s="27" customFormat="1">
      <c r="A4" s="28"/>
    </row>
    <row r="5" spans="1:7" s="27" customFormat="1" ht="40.5" customHeight="1">
      <c r="A5" s="457" t="s">
        <v>275</v>
      </c>
      <c r="B5" s="335" t="s">
        <v>276</v>
      </c>
      <c r="C5" s="335" t="s">
        <v>277</v>
      </c>
      <c r="D5" s="335" t="s">
        <v>278</v>
      </c>
      <c r="E5" s="335" t="s">
        <v>279</v>
      </c>
      <c r="F5" s="335" t="s">
        <v>295</v>
      </c>
      <c r="G5" s="458" t="s">
        <v>280</v>
      </c>
    </row>
    <row r="6" spans="1:7" s="27" customFormat="1">
      <c r="A6" s="457"/>
      <c r="B6" s="461" t="s">
        <v>281</v>
      </c>
      <c r="C6" s="461"/>
      <c r="D6" s="461"/>
      <c r="E6" s="461"/>
      <c r="F6" s="461"/>
      <c r="G6" s="458"/>
    </row>
    <row r="7" spans="1:7" s="27" customFormat="1" ht="6" customHeight="1">
      <c r="A7" s="49"/>
      <c r="B7" s="113"/>
      <c r="C7" s="113"/>
      <c r="D7" s="113"/>
      <c r="E7" s="113"/>
      <c r="F7" s="113"/>
      <c r="G7" s="114"/>
    </row>
    <row r="8" spans="1:7" s="28" customFormat="1">
      <c r="A8" s="357" t="s">
        <v>282</v>
      </c>
      <c r="B8" s="365">
        <v>85.57</v>
      </c>
      <c r="C8" s="365">
        <v>66.8</v>
      </c>
      <c r="D8" s="365">
        <v>81.08</v>
      </c>
      <c r="E8" s="365">
        <v>69.22</v>
      </c>
      <c r="F8" s="365">
        <v>183.09</v>
      </c>
      <c r="G8" s="366"/>
    </row>
    <row r="9" spans="1:7" s="27" customFormat="1" ht="6" customHeight="1">
      <c r="A9" s="92"/>
      <c r="B9" s="181"/>
      <c r="C9" s="181"/>
      <c r="D9" s="181"/>
      <c r="E9" s="181"/>
      <c r="F9" s="181"/>
      <c r="G9" s="182"/>
    </row>
    <row r="10" spans="1:7" s="27" customFormat="1">
      <c r="A10" s="92" t="s">
        <v>283</v>
      </c>
      <c r="B10" s="181">
        <v>88.84</v>
      </c>
      <c r="C10" s="181">
        <v>65.83</v>
      </c>
      <c r="D10" s="181">
        <v>83.42</v>
      </c>
      <c r="E10" s="181">
        <v>68.33</v>
      </c>
      <c r="F10" s="181">
        <v>107.86</v>
      </c>
      <c r="G10" s="182"/>
    </row>
    <row r="11" spans="1:7" s="27" customFormat="1">
      <c r="A11" s="92" t="s">
        <v>284</v>
      </c>
      <c r="B11" s="181">
        <v>90.76</v>
      </c>
      <c r="C11" s="181">
        <v>70.31</v>
      </c>
      <c r="D11" s="181">
        <v>86.58</v>
      </c>
      <c r="E11" s="181">
        <v>73.569999999999993</v>
      </c>
      <c r="F11" s="181">
        <v>123.76</v>
      </c>
      <c r="G11" s="182"/>
    </row>
    <row r="12" spans="1:7" s="27" customFormat="1">
      <c r="A12" s="92" t="s">
        <v>285</v>
      </c>
      <c r="B12" s="181">
        <v>90</v>
      </c>
      <c r="C12" s="181">
        <v>70</v>
      </c>
      <c r="D12" s="181">
        <v>84.24</v>
      </c>
      <c r="E12" s="181">
        <v>72.33</v>
      </c>
      <c r="F12" s="181">
        <v>131.26</v>
      </c>
      <c r="G12" s="182"/>
    </row>
    <row r="13" spans="1:7" s="27" customFormat="1">
      <c r="A13" s="92" t="s">
        <v>286</v>
      </c>
      <c r="B13" s="181">
        <v>90.08</v>
      </c>
      <c r="C13" s="181">
        <v>74.290000000000006</v>
      </c>
      <c r="D13" s="181">
        <v>85.91</v>
      </c>
      <c r="E13" s="181">
        <v>74.150000000000006</v>
      </c>
      <c r="F13" s="181">
        <v>145.78</v>
      </c>
      <c r="G13" s="182"/>
    </row>
    <row r="14" spans="1:7" s="27" customFormat="1">
      <c r="A14" s="92" t="s">
        <v>287</v>
      </c>
      <c r="B14" s="181">
        <v>89.85</v>
      </c>
      <c r="C14" s="181">
        <v>69.58</v>
      </c>
      <c r="D14" s="181">
        <v>84.65</v>
      </c>
      <c r="E14" s="181">
        <v>71.790000000000006</v>
      </c>
      <c r="F14" s="181">
        <v>185.69</v>
      </c>
      <c r="G14" s="182"/>
    </row>
    <row r="15" spans="1:7" s="27" customFormat="1">
      <c r="A15" s="92" t="s">
        <v>288</v>
      </c>
      <c r="B15" s="181">
        <v>86.94</v>
      </c>
      <c r="C15" s="181">
        <v>68.569999999999993</v>
      </c>
      <c r="D15" s="181">
        <v>80.489999999999995</v>
      </c>
      <c r="E15" s="181">
        <v>68</v>
      </c>
      <c r="F15" s="181">
        <v>198.96</v>
      </c>
      <c r="G15" s="182"/>
    </row>
    <row r="16" spans="1:7" s="27" customFormat="1">
      <c r="A16" s="92" t="s">
        <v>289</v>
      </c>
      <c r="B16" s="181">
        <v>85.45</v>
      </c>
      <c r="C16" s="181">
        <v>63.75</v>
      </c>
      <c r="D16" s="181">
        <v>79.39</v>
      </c>
      <c r="E16" s="181">
        <v>66.959999999999994</v>
      </c>
      <c r="F16" s="181">
        <v>180</v>
      </c>
      <c r="G16" s="182"/>
    </row>
    <row r="17" spans="1:7" s="27" customFormat="1">
      <c r="A17" s="92" t="s">
        <v>290</v>
      </c>
      <c r="B17" s="181">
        <v>83.38</v>
      </c>
      <c r="C17" s="181">
        <v>63.57</v>
      </c>
      <c r="D17" s="181">
        <v>78.92</v>
      </c>
      <c r="E17" s="181">
        <v>69.39</v>
      </c>
      <c r="F17" s="181">
        <v>252.73</v>
      </c>
      <c r="G17" s="182"/>
    </row>
    <row r="18" spans="1:7" s="27" customFormat="1">
      <c r="A18" s="92" t="s">
        <v>291</v>
      </c>
      <c r="B18" s="181">
        <v>80.64</v>
      </c>
      <c r="C18" s="181">
        <v>62.6</v>
      </c>
      <c r="D18" s="181">
        <v>77.760000000000005</v>
      </c>
      <c r="E18" s="181">
        <v>64.56</v>
      </c>
      <c r="F18" s="181">
        <v>220.71</v>
      </c>
      <c r="G18" s="182"/>
    </row>
    <row r="19" spans="1:7" s="27" customFormat="1">
      <c r="A19" s="92" t="s">
        <v>292</v>
      </c>
      <c r="B19" s="181">
        <v>79.87</v>
      </c>
      <c r="C19" s="181">
        <v>64.69</v>
      </c>
      <c r="D19" s="181">
        <v>75.78</v>
      </c>
      <c r="E19" s="181">
        <v>67.099999999999994</v>
      </c>
      <c r="F19" s="181">
        <v>224.8</v>
      </c>
      <c r="G19" s="182"/>
    </row>
    <row r="20" spans="1:7" s="27" customFormat="1">
      <c r="A20" s="92" t="s">
        <v>293</v>
      </c>
      <c r="B20" s="181">
        <v>80.62</v>
      </c>
      <c r="C20" s="181">
        <v>66.25</v>
      </c>
      <c r="D20" s="181">
        <v>78.650000000000006</v>
      </c>
      <c r="E20" s="181">
        <v>68.41</v>
      </c>
      <c r="F20" s="181">
        <v>215.47</v>
      </c>
      <c r="G20" s="182"/>
    </row>
    <row r="21" spans="1:7" s="27" customFormat="1">
      <c r="A21" s="92" t="s">
        <v>294</v>
      </c>
      <c r="B21" s="181">
        <v>80.42</v>
      </c>
      <c r="C21" s="181">
        <v>62.14</v>
      </c>
      <c r="D21" s="181">
        <v>77.16</v>
      </c>
      <c r="E21" s="181">
        <v>66.03</v>
      </c>
      <c r="F21" s="181">
        <v>210.03</v>
      </c>
      <c r="G21" s="182"/>
    </row>
    <row r="22" spans="1:7" ht="6" customHeight="1"/>
    <row r="23" spans="1:7">
      <c r="A23" s="180"/>
    </row>
  </sheetData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41.7109375" style="3" customWidth="1"/>
    <col min="2" max="4" width="9.140625" style="3"/>
    <col min="5" max="6" width="9.140625" style="3" customWidth="1"/>
    <col min="7" max="16384" width="9.140625" style="3"/>
  </cols>
  <sheetData>
    <row r="1" spans="1:8">
      <c r="A1" s="2" t="s">
        <v>540</v>
      </c>
    </row>
    <row r="3" spans="1:8">
      <c r="A3" s="4" t="s">
        <v>58</v>
      </c>
      <c r="B3" s="5"/>
    </row>
    <row r="4" spans="1:8">
      <c r="A4" s="196"/>
    </row>
    <row r="5" spans="1:8" s="27" customFormat="1" ht="22.5" customHeight="1">
      <c r="A5" s="43" t="s">
        <v>0</v>
      </c>
      <c r="B5" s="46">
        <v>2002</v>
      </c>
      <c r="C5" s="46">
        <v>2005</v>
      </c>
      <c r="D5" s="46">
        <v>2010</v>
      </c>
      <c r="E5" s="46">
        <v>2014</v>
      </c>
      <c r="F5" s="47">
        <v>2015</v>
      </c>
      <c r="G5" s="399">
        <v>2017</v>
      </c>
      <c r="H5" s="352">
        <v>2018</v>
      </c>
    </row>
    <row r="6" spans="1:8" s="27" customFormat="1">
      <c r="A6" s="49" t="s">
        <v>59</v>
      </c>
      <c r="B6" s="90"/>
      <c r="C6" s="90"/>
      <c r="D6" s="90"/>
      <c r="E6" s="90"/>
      <c r="F6" s="106"/>
      <c r="G6" s="121"/>
    </row>
    <row r="7" spans="1:8" s="27" customFormat="1">
      <c r="A7" s="52" t="s">
        <v>60</v>
      </c>
      <c r="B7" s="90"/>
      <c r="C7" s="90"/>
      <c r="D7" s="90"/>
      <c r="E7" s="90"/>
      <c r="F7" s="106"/>
      <c r="G7" s="121"/>
    </row>
    <row r="8" spans="1:8" s="27" customFormat="1">
      <c r="A8" s="65" t="s">
        <v>61</v>
      </c>
      <c r="B8" s="90">
        <v>84.4</v>
      </c>
      <c r="C8" s="90">
        <v>72.3</v>
      </c>
      <c r="D8" s="90">
        <v>80.5</v>
      </c>
      <c r="E8" s="90">
        <v>66.185000000000002</v>
      </c>
      <c r="F8" s="106">
        <v>71.2</v>
      </c>
      <c r="G8" s="106">
        <v>111.801</v>
      </c>
      <c r="H8" s="106">
        <v>90.772999999999996</v>
      </c>
    </row>
    <row r="9" spans="1:8" s="27" customFormat="1" hidden="1">
      <c r="A9" s="65" t="s">
        <v>62</v>
      </c>
      <c r="B9" s="90">
        <v>93.2</v>
      </c>
      <c r="C9" s="90">
        <v>74.3</v>
      </c>
      <c r="D9" s="90">
        <v>83.8</v>
      </c>
      <c r="E9" s="90">
        <v>26.289000000000001</v>
      </c>
      <c r="F9" s="106">
        <v>11.5</v>
      </c>
      <c r="G9" s="106">
        <v>1.8089999999999999</v>
      </c>
      <c r="H9" s="106"/>
    </row>
    <row r="10" spans="1:8" s="27" customFormat="1">
      <c r="A10" s="65" t="s">
        <v>63</v>
      </c>
      <c r="B10" s="90">
        <v>1484.2</v>
      </c>
      <c r="C10" s="90">
        <v>1476.4</v>
      </c>
      <c r="D10" s="90">
        <v>1278.5999999999999</v>
      </c>
      <c r="E10" s="90">
        <v>1044.2760000000001</v>
      </c>
      <c r="F10" s="106">
        <v>1088.7</v>
      </c>
      <c r="G10" s="106">
        <v>1174.2239999999999</v>
      </c>
      <c r="H10" s="106">
        <v>1163.2370000000001</v>
      </c>
    </row>
    <row r="11" spans="1:8" s="27" customFormat="1">
      <c r="A11" s="65" t="s">
        <v>64</v>
      </c>
      <c r="B11" s="90">
        <v>22.3</v>
      </c>
      <c r="C11" s="90">
        <v>20.6</v>
      </c>
      <c r="D11" s="90">
        <v>14.2</v>
      </c>
      <c r="E11" s="90">
        <v>9.2420000000000009</v>
      </c>
      <c r="F11" s="106">
        <v>7.2</v>
      </c>
      <c r="G11" s="106">
        <v>9.6809999999999992</v>
      </c>
      <c r="H11" s="106">
        <v>12.163</v>
      </c>
    </row>
    <row r="12" spans="1:8" s="27" customFormat="1">
      <c r="A12" s="65" t="s">
        <v>65</v>
      </c>
      <c r="B12" s="90">
        <v>5.4</v>
      </c>
      <c r="C12" s="90">
        <v>8.5</v>
      </c>
      <c r="D12" s="90">
        <v>6</v>
      </c>
      <c r="E12" s="90">
        <v>3.9580000000000002</v>
      </c>
      <c r="F12" s="106">
        <v>4.4000000000000004</v>
      </c>
      <c r="G12" s="106">
        <v>2.9540000000000002</v>
      </c>
      <c r="H12" s="106">
        <v>1.579</v>
      </c>
    </row>
    <row r="13" spans="1:8" s="27" customFormat="1">
      <c r="A13" s="52" t="s">
        <v>66</v>
      </c>
      <c r="B13" s="90"/>
      <c r="C13" s="90"/>
      <c r="D13" s="90"/>
      <c r="E13" s="90"/>
      <c r="F13" s="106"/>
      <c r="G13" s="106"/>
      <c r="H13" s="106"/>
    </row>
    <row r="14" spans="1:8" s="27" customFormat="1">
      <c r="A14" s="65" t="s">
        <v>61</v>
      </c>
      <c r="B14" s="90">
        <v>5.3539167326391004</v>
      </c>
      <c r="C14" s="90">
        <v>4.9000000000000004</v>
      </c>
      <c r="D14" s="90">
        <v>5.8201073502533376</v>
      </c>
      <c r="E14" s="90">
        <v>4.7690795607993701</v>
      </c>
      <c r="F14" s="106">
        <v>4.9308913417149256</v>
      </c>
      <c r="G14" s="106">
        <v>7.6793837864793222</v>
      </c>
      <c r="H14" s="216">
        <v>6.4229193775839946</v>
      </c>
    </row>
    <row r="15" spans="1:8" s="27" customFormat="1" hidden="1">
      <c r="A15" s="65" t="s">
        <v>62</v>
      </c>
      <c r="B15" s="90">
        <v>5.9121450175588173</v>
      </c>
      <c r="C15" s="90">
        <v>4.9620798260400329</v>
      </c>
      <c r="D15" s="90">
        <v>6.0586956018786289</v>
      </c>
      <c r="E15" s="90">
        <v>1.8943013156131243</v>
      </c>
      <c r="F15" s="106">
        <v>0.79642205659721399</v>
      </c>
      <c r="G15" s="106">
        <v>0.12425653857962894</v>
      </c>
      <c r="H15" s="216">
        <v>0</v>
      </c>
    </row>
    <row r="16" spans="1:8" s="27" customFormat="1">
      <c r="A16" s="65" t="s">
        <v>63</v>
      </c>
      <c r="B16" s="90">
        <v>94.4</v>
      </c>
      <c r="C16" s="90">
        <v>98.8</v>
      </c>
      <c r="D16" s="90">
        <v>92.442102584272249</v>
      </c>
      <c r="E16" s="90">
        <v>75.2471908655031</v>
      </c>
      <c r="F16" s="106">
        <v>75.396929827598868</v>
      </c>
      <c r="G16" s="106">
        <v>80.655063436775123</v>
      </c>
      <c r="H16" s="216">
        <v>82.308367774808303</v>
      </c>
    </row>
    <row r="17" spans="1:8" s="27" customFormat="1">
      <c r="A17" s="65" t="s">
        <v>64</v>
      </c>
      <c r="B17" s="90">
        <v>1.4146012220124637</v>
      </c>
      <c r="C17" s="90">
        <v>1.3757583366948141</v>
      </c>
      <c r="D17" s="90">
        <v>1.0266524766906509</v>
      </c>
      <c r="E17" s="90">
        <v>0.66594898090062371</v>
      </c>
      <c r="F17" s="106">
        <v>0.49862946152173399</v>
      </c>
      <c r="G17" s="106">
        <v>0.66496824211685335</v>
      </c>
      <c r="H17" s="216">
        <v>0.86063001541817641</v>
      </c>
    </row>
    <row r="18" spans="1:8" s="27" customFormat="1">
      <c r="A18" s="65" t="s">
        <v>65</v>
      </c>
      <c r="B18" s="90">
        <v>0.34254917483709885</v>
      </c>
      <c r="C18" s="90">
        <v>0.56766727484980195</v>
      </c>
      <c r="D18" s="90">
        <v>0.43379682113689472</v>
      </c>
      <c r="E18" s="90">
        <v>0.28520082951792558</v>
      </c>
      <c r="F18" s="106">
        <v>0.30471800426328194</v>
      </c>
      <c r="G18" s="106">
        <v>0.20290426476739851</v>
      </c>
      <c r="H18" s="216">
        <v>0.11172694190128261</v>
      </c>
    </row>
    <row r="19" spans="1:8" s="27" customFormat="1" ht="27">
      <c r="A19" s="52" t="s">
        <v>606</v>
      </c>
      <c r="B19" s="90">
        <v>203</v>
      </c>
      <c r="C19" s="90">
        <v>212.5</v>
      </c>
      <c r="D19" s="90">
        <v>235.9</v>
      </c>
      <c r="E19" s="90">
        <v>223.31299999999999</v>
      </c>
      <c r="F19" s="106">
        <v>245.3</v>
      </c>
      <c r="G19" s="106">
        <v>273.89600000000002</v>
      </c>
      <c r="H19" s="106">
        <v>262.57900000000001</v>
      </c>
    </row>
    <row r="20" spans="1:8" s="27" customFormat="1">
      <c r="A20" s="128" t="s">
        <v>67</v>
      </c>
      <c r="B20" s="142">
        <v>128.69999999999999</v>
      </c>
      <c r="C20" s="142">
        <v>142.19999999999999</v>
      </c>
      <c r="D20" s="106">
        <v>170.55445017698912</v>
      </c>
      <c r="E20" s="106">
        <v>160.91221031363443</v>
      </c>
      <c r="F20" s="106">
        <v>169.88028737677968</v>
      </c>
      <c r="G20" s="216">
        <v>188.13360359760114</v>
      </c>
      <c r="H20" s="216">
        <v>185.79574843253258</v>
      </c>
    </row>
    <row r="21" spans="1:8" s="27" customFormat="1">
      <c r="A21" s="49" t="s">
        <v>68</v>
      </c>
      <c r="B21" s="90">
        <v>1055.77</v>
      </c>
      <c r="C21" s="90">
        <v>1033.2639999999999</v>
      </c>
      <c r="D21" s="90">
        <v>742.43299999999999</v>
      </c>
      <c r="E21" s="90">
        <v>745.30200000000002</v>
      </c>
      <c r="F21" s="106">
        <v>782.7</v>
      </c>
      <c r="G21" s="106">
        <v>810.13499999999999</v>
      </c>
      <c r="H21" s="106">
        <v>777.07100000000003</v>
      </c>
    </row>
    <row r="22" spans="1:8" s="27" customFormat="1">
      <c r="A22" s="92" t="s">
        <v>69</v>
      </c>
      <c r="B22" s="142">
        <v>67.099999999999994</v>
      </c>
      <c r="C22" s="90">
        <v>69.099999999999994</v>
      </c>
      <c r="D22" s="106">
        <v>53.677512551188023</v>
      </c>
      <c r="E22" s="106">
        <v>53.704080000345876</v>
      </c>
      <c r="F22" s="106">
        <v>54.20517771292517</v>
      </c>
      <c r="G22" s="216">
        <v>55.646528956444278</v>
      </c>
      <c r="H22" s="216">
        <v>54.984019297132114</v>
      </c>
    </row>
    <row r="23" spans="1:8" s="27" customFormat="1">
      <c r="A23" s="92" t="s">
        <v>70</v>
      </c>
      <c r="B23" s="56">
        <v>3905</v>
      </c>
      <c r="C23" s="56">
        <v>4224</v>
      </c>
      <c r="D23" s="56">
        <v>4078</v>
      </c>
      <c r="E23" s="63">
        <v>4859</v>
      </c>
      <c r="F23" s="204">
        <v>5370</v>
      </c>
      <c r="G23" s="83">
        <v>5749</v>
      </c>
      <c r="H23" s="83">
        <v>5603</v>
      </c>
    </row>
    <row r="24" spans="1:8" s="27" customFormat="1">
      <c r="A24" s="49" t="s">
        <v>71</v>
      </c>
      <c r="B24" s="90">
        <v>491.99900000000002</v>
      </c>
      <c r="C24" s="90">
        <v>449.38900000000001</v>
      </c>
      <c r="D24" s="90">
        <v>462.423</v>
      </c>
      <c r="E24" s="90">
        <v>305.46499999999997</v>
      </c>
      <c r="F24" s="106">
        <v>254.6</v>
      </c>
      <c r="G24" s="106">
        <v>471.67899999999997</v>
      </c>
      <c r="H24" s="106">
        <v>388.74599999999998</v>
      </c>
    </row>
    <row r="25" spans="1:8" s="27" customFormat="1" ht="25.5">
      <c r="A25" s="92" t="s">
        <v>72</v>
      </c>
      <c r="B25" s="56">
        <v>171</v>
      </c>
      <c r="C25" s="56">
        <v>180</v>
      </c>
      <c r="D25" s="56">
        <v>191</v>
      </c>
      <c r="E25" s="56">
        <v>200</v>
      </c>
      <c r="F25" s="83">
        <v>179</v>
      </c>
      <c r="G25" s="83">
        <v>242</v>
      </c>
      <c r="H25" s="83">
        <v>192</v>
      </c>
    </row>
    <row r="26" spans="1:8" s="27" customFormat="1">
      <c r="A26" s="49" t="s">
        <v>633</v>
      </c>
      <c r="B26" s="90">
        <v>110.617</v>
      </c>
      <c r="C26" s="90">
        <v>94.671000000000006</v>
      </c>
      <c r="D26" s="90">
        <v>50.618000000000002</v>
      </c>
      <c r="E26" s="90">
        <v>46.984000000000002</v>
      </c>
      <c r="F26" s="106">
        <v>53.4</v>
      </c>
      <c r="G26" s="106">
        <v>72.483000000000004</v>
      </c>
      <c r="H26" s="106">
        <v>64.126999999999995</v>
      </c>
    </row>
    <row r="27" spans="1:8" s="27" customFormat="1" ht="21" customHeight="1">
      <c r="A27" s="92" t="s">
        <v>73</v>
      </c>
      <c r="B27" s="90">
        <v>3.8</v>
      </c>
      <c r="C27" s="90">
        <v>3.8</v>
      </c>
      <c r="D27" s="90">
        <v>3.9</v>
      </c>
      <c r="E27" s="90">
        <v>3.7</v>
      </c>
      <c r="F27" s="106">
        <v>4.0999999999999996</v>
      </c>
      <c r="G27" s="106">
        <v>4.5</v>
      </c>
      <c r="H27" s="106">
        <v>3.3</v>
      </c>
    </row>
    <row r="28" spans="1:8" ht="6" customHeight="1">
      <c r="A28" s="218"/>
      <c r="B28" s="121"/>
      <c r="C28" s="121"/>
      <c r="D28" s="121"/>
      <c r="E28" s="121"/>
      <c r="F28" s="121"/>
      <c r="G28" s="121"/>
    </row>
    <row r="29" spans="1:8" ht="30.75" customHeight="1">
      <c r="A29" s="441" t="s">
        <v>74</v>
      </c>
      <c r="B29" s="441"/>
      <c r="C29" s="441"/>
      <c r="D29" s="441"/>
      <c r="E29" s="441"/>
      <c r="F29" s="441"/>
      <c r="G29" s="397"/>
    </row>
    <row r="31" spans="1:8">
      <c r="B31" s="442"/>
      <c r="C31" s="442"/>
      <c r="D31" s="442"/>
      <c r="E31" s="442"/>
      <c r="F31" s="442"/>
      <c r="G31" s="398"/>
    </row>
    <row r="32" spans="1:8">
      <c r="B32" s="219"/>
      <c r="C32" s="219"/>
      <c r="D32" s="219"/>
      <c r="E32" s="219"/>
      <c r="F32" s="219"/>
      <c r="G32" s="219"/>
    </row>
    <row r="33" spans="2:7">
      <c r="B33" s="220"/>
      <c r="C33" s="129"/>
      <c r="D33" s="129"/>
      <c r="E33" s="129"/>
      <c r="F33" s="129"/>
      <c r="G33" s="129"/>
    </row>
  </sheetData>
  <mergeCells count="2">
    <mergeCell ref="A29:F29"/>
    <mergeCell ref="B31:F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32.140625" style="129" customWidth="1"/>
    <col min="2" max="2" width="10.7109375" style="129" bestFit="1" customWidth="1"/>
    <col min="3" max="3" width="9.42578125" style="129" bestFit="1" customWidth="1"/>
    <col min="4" max="4" width="9.28515625" style="129" bestFit="1" customWidth="1"/>
    <col min="5" max="5" width="9.140625" style="129" customWidth="1"/>
    <col min="6" max="6" width="9.140625" style="221" customWidth="1"/>
    <col min="7" max="16384" width="9.140625" style="129"/>
  </cols>
  <sheetData>
    <row r="1" spans="1:7">
      <c r="A1" s="2" t="s">
        <v>540</v>
      </c>
    </row>
    <row r="3" spans="1:7">
      <c r="A3" s="4" t="s">
        <v>75</v>
      </c>
      <c r="B3" s="4"/>
    </row>
    <row r="4" spans="1:7" s="193" customFormat="1">
      <c r="A4" s="196"/>
      <c r="F4" s="223"/>
    </row>
    <row r="5" spans="1:7" s="230" customFormat="1" ht="22.5" customHeight="1">
      <c r="A5" s="227" t="s">
        <v>0</v>
      </c>
      <c r="B5" s="228">
        <v>2002</v>
      </c>
      <c r="C5" s="228">
        <v>2005</v>
      </c>
      <c r="D5" s="228">
        <v>2010</v>
      </c>
      <c r="E5" s="228">
        <v>2015</v>
      </c>
      <c r="F5" s="229">
        <v>2018</v>
      </c>
      <c r="G5" s="229">
        <v>2019</v>
      </c>
    </row>
    <row r="6" spans="1:7" s="230" customFormat="1" ht="22.5" customHeight="1">
      <c r="A6" s="500" t="s">
        <v>76</v>
      </c>
      <c r="B6" s="500"/>
      <c r="C6" s="500"/>
      <c r="D6" s="500"/>
      <c r="E6" s="500"/>
      <c r="F6" s="500"/>
      <c r="G6" s="500"/>
    </row>
    <row r="7" spans="1:7" s="230" customFormat="1">
      <c r="A7" s="213" t="s">
        <v>77</v>
      </c>
      <c r="B7" s="63">
        <v>592119</v>
      </c>
      <c r="C7" s="63">
        <v>634946</v>
      </c>
      <c r="D7" s="63">
        <v>527381</v>
      </c>
      <c r="E7" s="210">
        <v>778729</v>
      </c>
      <c r="F7" s="210">
        <v>810169</v>
      </c>
      <c r="G7" s="210">
        <v>742778</v>
      </c>
    </row>
    <row r="8" spans="1:7" s="230" customFormat="1">
      <c r="A8" s="126" t="s">
        <v>78</v>
      </c>
      <c r="B8" s="63">
        <v>563232</v>
      </c>
      <c r="C8" s="63">
        <v>576201</v>
      </c>
      <c r="D8" s="63">
        <v>470249</v>
      </c>
      <c r="E8" s="210">
        <v>685231</v>
      </c>
      <c r="F8" s="210">
        <v>703123</v>
      </c>
      <c r="G8" s="210">
        <v>632320</v>
      </c>
    </row>
    <row r="9" spans="1:7" s="230" customFormat="1">
      <c r="A9" s="58" t="s">
        <v>13</v>
      </c>
      <c r="B9" s="63"/>
      <c r="C9" s="63"/>
      <c r="D9" s="63"/>
      <c r="E9" s="210"/>
      <c r="F9" s="210"/>
      <c r="G9" s="210"/>
    </row>
    <row r="10" spans="1:7" s="230" customFormat="1">
      <c r="A10" s="128" t="s">
        <v>79</v>
      </c>
      <c r="B10" s="63">
        <v>466287</v>
      </c>
      <c r="C10" s="63">
        <v>443929</v>
      </c>
      <c r="D10" s="63">
        <v>332129</v>
      </c>
      <c r="E10" s="210">
        <v>512070</v>
      </c>
      <c r="F10" s="210">
        <v>509929</v>
      </c>
      <c r="G10" s="210">
        <v>464779</v>
      </c>
    </row>
    <row r="11" spans="1:7" s="230" customFormat="1">
      <c r="A11" s="128" t="s">
        <v>80</v>
      </c>
      <c r="B11" s="63">
        <v>49318</v>
      </c>
      <c r="C11" s="63">
        <v>46173</v>
      </c>
      <c r="D11" s="63">
        <v>40666</v>
      </c>
      <c r="E11" s="210">
        <v>26753</v>
      </c>
      <c r="F11" s="210">
        <v>23308</v>
      </c>
      <c r="G11" s="210">
        <v>26023</v>
      </c>
    </row>
    <row r="12" spans="1:7" s="230" customFormat="1">
      <c r="A12" s="128" t="s">
        <v>81</v>
      </c>
      <c r="B12" s="63">
        <v>36161</v>
      </c>
      <c r="C12" s="63">
        <v>66724</v>
      </c>
      <c r="D12" s="63">
        <v>67738</v>
      </c>
      <c r="E12" s="210">
        <v>103477</v>
      </c>
      <c r="F12" s="210">
        <v>120581</v>
      </c>
      <c r="G12" s="210">
        <v>103019</v>
      </c>
    </row>
    <row r="13" spans="1:7" s="230" customFormat="1">
      <c r="A13" s="213" t="s">
        <v>82</v>
      </c>
      <c r="B13" s="63">
        <v>1285</v>
      </c>
      <c r="C13" s="63">
        <v>1720</v>
      </c>
      <c r="D13" s="63">
        <v>1585</v>
      </c>
      <c r="E13" s="210">
        <v>5013</v>
      </c>
      <c r="F13" s="210">
        <v>9182</v>
      </c>
      <c r="G13" s="210">
        <v>8159</v>
      </c>
    </row>
    <row r="14" spans="1:7" s="230" customFormat="1">
      <c r="A14" s="213" t="s">
        <v>83</v>
      </c>
      <c r="B14" s="63">
        <v>29127</v>
      </c>
      <c r="C14" s="63">
        <v>24148</v>
      </c>
      <c r="D14" s="63">
        <v>25369</v>
      </c>
      <c r="E14" s="210">
        <v>26138</v>
      </c>
      <c r="F14" s="210">
        <v>60268</v>
      </c>
      <c r="G14" s="210">
        <v>47526</v>
      </c>
    </row>
    <row r="15" spans="1:7" s="230" customFormat="1">
      <c r="A15" s="213" t="s">
        <v>84</v>
      </c>
      <c r="B15" s="63">
        <v>1996768</v>
      </c>
      <c r="C15" s="63">
        <v>1738470</v>
      </c>
      <c r="D15" s="63">
        <v>1613298</v>
      </c>
      <c r="E15" s="210">
        <v>1688759</v>
      </c>
      <c r="F15" s="210">
        <v>2426781</v>
      </c>
      <c r="G15" s="210">
        <v>2020353</v>
      </c>
    </row>
    <row r="16" spans="1:7" s="230" customFormat="1">
      <c r="A16" s="213" t="s">
        <v>85</v>
      </c>
      <c r="B16" s="63">
        <v>39781</v>
      </c>
      <c r="C16" s="63">
        <v>55288</v>
      </c>
      <c r="D16" s="63">
        <v>99727</v>
      </c>
      <c r="E16" s="210">
        <v>95610</v>
      </c>
      <c r="F16" s="210">
        <v>133778</v>
      </c>
      <c r="G16" s="210">
        <v>211759</v>
      </c>
    </row>
    <row r="17" spans="1:7" s="230" customFormat="1">
      <c r="A17" s="213" t="s">
        <v>86</v>
      </c>
      <c r="B17" s="63">
        <v>127272</v>
      </c>
      <c r="C17" s="63">
        <v>153065</v>
      </c>
      <c r="D17" s="63">
        <v>166031</v>
      </c>
      <c r="E17" s="210">
        <v>158249</v>
      </c>
      <c r="F17" s="210">
        <v>167595</v>
      </c>
      <c r="G17" s="210">
        <v>158401</v>
      </c>
    </row>
    <row r="18" spans="1:7" s="230" customFormat="1">
      <c r="A18" s="213" t="s">
        <v>87</v>
      </c>
      <c r="B18" s="63">
        <v>242382</v>
      </c>
      <c r="C18" s="63">
        <v>225351</v>
      </c>
      <c r="D18" s="63">
        <v>340625</v>
      </c>
      <c r="E18" s="210">
        <v>547353</v>
      </c>
      <c r="F18" s="210">
        <v>587735</v>
      </c>
      <c r="G18" s="210">
        <v>425881</v>
      </c>
    </row>
    <row r="19" spans="1:7" s="230" customFormat="1" ht="14.25">
      <c r="A19" s="213" t="s">
        <v>607</v>
      </c>
      <c r="B19" s="63">
        <v>188285</v>
      </c>
      <c r="C19" s="63">
        <v>211890</v>
      </c>
      <c r="D19" s="63">
        <v>250038</v>
      </c>
      <c r="E19" s="210">
        <v>278810</v>
      </c>
      <c r="F19" s="210">
        <v>257454</v>
      </c>
      <c r="G19" s="210">
        <v>226182</v>
      </c>
    </row>
    <row r="20" spans="1:7" s="230" customFormat="1">
      <c r="A20" s="213" t="s">
        <v>88</v>
      </c>
      <c r="B20" s="63">
        <v>568461</v>
      </c>
      <c r="C20" s="63">
        <v>613783</v>
      </c>
      <c r="D20" s="63">
        <v>507491</v>
      </c>
      <c r="E20" s="210">
        <v>544591</v>
      </c>
      <c r="F20" s="210">
        <v>577631</v>
      </c>
      <c r="G20" s="210">
        <v>573286</v>
      </c>
    </row>
    <row r="21" spans="1:7" s="230" customFormat="1">
      <c r="A21" s="213" t="s">
        <v>89</v>
      </c>
      <c r="B21" s="141">
        <v>4051</v>
      </c>
      <c r="C21" s="141">
        <v>248</v>
      </c>
      <c r="D21" s="141">
        <v>11919</v>
      </c>
      <c r="E21" s="210">
        <v>3828</v>
      </c>
      <c r="F21" s="210">
        <v>1466</v>
      </c>
      <c r="G21" s="204" t="s">
        <v>190</v>
      </c>
    </row>
    <row r="22" spans="1:7" s="230" customFormat="1" ht="22.5" customHeight="1">
      <c r="A22" s="432" t="s">
        <v>95</v>
      </c>
      <c r="B22" s="432"/>
      <c r="C22" s="432"/>
      <c r="D22" s="432"/>
      <c r="E22" s="432"/>
      <c r="F22" s="432"/>
      <c r="G22" s="447"/>
    </row>
    <row r="23" spans="1:7" s="230" customFormat="1">
      <c r="A23" s="213" t="s">
        <v>90</v>
      </c>
      <c r="B23" s="142">
        <v>375.61087936179285</v>
      </c>
      <c r="C23" s="142">
        <v>424.04478293739095</v>
      </c>
      <c r="D23" s="232">
        <v>381.29366887999441</v>
      </c>
      <c r="E23" s="232">
        <v>539.30169714077556</v>
      </c>
      <c r="F23" s="232">
        <v>573.25968836744937</v>
      </c>
      <c r="G23" s="232">
        <v>510.81912286155205</v>
      </c>
    </row>
    <row r="24" spans="1:7" s="230" customFormat="1">
      <c r="A24" s="126" t="s">
        <v>91</v>
      </c>
      <c r="B24" s="142">
        <v>357.28640155897938</v>
      </c>
      <c r="C24" s="142">
        <v>384.81229580674204</v>
      </c>
      <c r="D24" s="232">
        <v>339.98753557133932</v>
      </c>
      <c r="E24" s="232">
        <v>474.55050631666575</v>
      </c>
      <c r="F24" s="232">
        <v>497.51603907824921</v>
      </c>
      <c r="G24" s="232">
        <v>434.85556622276994</v>
      </c>
    </row>
    <row r="25" spans="1:7" s="230" customFormat="1">
      <c r="A25" s="233" t="s">
        <v>35</v>
      </c>
      <c r="B25" s="142">
        <v>18.476721880518848</v>
      </c>
      <c r="C25" s="142">
        <v>16.12709335655649</v>
      </c>
      <c r="D25" s="232">
        <v>18.341652592369801</v>
      </c>
      <c r="E25" s="232">
        <v>18.101634535076506</v>
      </c>
      <c r="F25" s="232">
        <v>42.64445430339773</v>
      </c>
      <c r="G25" s="232">
        <v>32.684314334993935</v>
      </c>
    </row>
    <row r="26" spans="1:7" s="230" customFormat="1" ht="14.25">
      <c r="A26" s="213" t="s">
        <v>600</v>
      </c>
      <c r="B26" s="142">
        <v>119.43865071148733</v>
      </c>
      <c r="C26" s="142">
        <v>141.50943396226415</v>
      </c>
      <c r="D26" s="232">
        <v>180.77614927237815</v>
      </c>
      <c r="E26" s="232">
        <v>193.08733356510368</v>
      </c>
      <c r="F26" s="232">
        <v>182.16939898830157</v>
      </c>
      <c r="G26" s="232">
        <v>155.54861728143749</v>
      </c>
    </row>
    <row r="27" spans="1:7" s="230" customFormat="1">
      <c r="A27" s="126" t="s">
        <v>13</v>
      </c>
      <c r="B27" s="142"/>
      <c r="C27" s="142"/>
      <c r="D27" s="142"/>
      <c r="E27" s="232"/>
      <c r="F27" s="232"/>
      <c r="G27" s="232"/>
    </row>
    <row r="28" spans="1:7" s="230" customFormat="1">
      <c r="A28" s="126" t="s">
        <v>511</v>
      </c>
      <c r="B28" s="142">
        <v>12</v>
      </c>
      <c r="C28" s="142">
        <v>21</v>
      </c>
      <c r="D28" s="142">
        <v>28.040626518288871</v>
      </c>
      <c r="E28" s="232">
        <v>26.848426339270254</v>
      </c>
      <c r="F28" s="232">
        <v>26.421688187723909</v>
      </c>
      <c r="G28" s="232">
        <v>26.776297510748975</v>
      </c>
    </row>
    <row r="29" spans="1:7" s="230" customFormat="1">
      <c r="A29" s="126" t="s">
        <v>63</v>
      </c>
      <c r="B29" s="142">
        <v>84</v>
      </c>
      <c r="C29" s="142">
        <v>82.323776042571041</v>
      </c>
      <c r="D29" s="142">
        <v>88.426590009948399</v>
      </c>
      <c r="E29" s="232">
        <v>91.307364895654857</v>
      </c>
      <c r="F29" s="232">
        <v>39.194080099514103</v>
      </c>
      <c r="G29" s="232">
        <v>29.363547836037885</v>
      </c>
    </row>
    <row r="30" spans="1:7" s="230" customFormat="1">
      <c r="A30" s="126" t="s">
        <v>96</v>
      </c>
      <c r="B30" s="142">
        <v>22</v>
      </c>
      <c r="C30" s="142">
        <v>35.038427735288067</v>
      </c>
      <c r="D30" s="142">
        <v>61.227529324665113</v>
      </c>
      <c r="E30" s="232">
        <v>72.040183994271302</v>
      </c>
      <c r="F30" s="232">
        <v>596.79095527238985</v>
      </c>
      <c r="G30" s="232">
        <v>707.10498372867744</v>
      </c>
    </row>
    <row r="31" spans="1:7" s="230" customFormat="1">
      <c r="A31" s="213" t="s">
        <v>437</v>
      </c>
      <c r="B31" s="142">
        <v>360.60341940198526</v>
      </c>
      <c r="C31" s="142">
        <v>409.91120348133643</v>
      </c>
      <c r="D31" s="142">
        <v>366.91330425930641</v>
      </c>
      <c r="E31" s="232">
        <v>377.15155149942035</v>
      </c>
      <c r="F31" s="232">
        <v>408.72036211133496</v>
      </c>
      <c r="G31" s="232">
        <v>394.25703463054606</v>
      </c>
    </row>
    <row r="32" spans="1:7" s="230" customFormat="1" ht="22.5" customHeight="1">
      <c r="A32" s="432" t="s">
        <v>97</v>
      </c>
      <c r="B32" s="432"/>
      <c r="C32" s="432"/>
      <c r="D32" s="432"/>
      <c r="E32" s="432"/>
      <c r="F32" s="432"/>
      <c r="G32" s="447"/>
    </row>
    <row r="33" spans="1:7" s="230" customFormat="1">
      <c r="A33" s="130" t="s">
        <v>581</v>
      </c>
      <c r="B33" s="234">
        <v>1905.8</v>
      </c>
      <c r="C33" s="234">
        <v>2325.1</v>
      </c>
      <c r="D33" s="234">
        <v>3015.8324619999999</v>
      </c>
      <c r="E33" s="235">
        <v>4045.655941</v>
      </c>
      <c r="F33" s="235">
        <v>4039.81025</v>
      </c>
      <c r="G33" s="235">
        <v>4356.8058490000003</v>
      </c>
    </row>
    <row r="34" spans="1:7" s="230" customFormat="1">
      <c r="A34" s="126" t="s">
        <v>98</v>
      </c>
      <c r="B34" s="142">
        <v>871.7</v>
      </c>
      <c r="C34" s="142">
        <v>989</v>
      </c>
      <c r="D34" s="142">
        <v>1497.832204</v>
      </c>
      <c r="E34" s="232">
        <v>2131.4787510000001</v>
      </c>
      <c r="F34" s="232">
        <v>1987.264404</v>
      </c>
      <c r="G34" s="232">
        <v>2301.5290500000001</v>
      </c>
    </row>
    <row r="35" spans="1:7" s="230" customFormat="1">
      <c r="A35" s="126" t="s">
        <v>99</v>
      </c>
      <c r="B35" s="142">
        <v>1034.0999999999999</v>
      </c>
      <c r="C35" s="142">
        <v>1336.1</v>
      </c>
      <c r="D35" s="142">
        <v>1518.000258</v>
      </c>
      <c r="E35" s="232">
        <v>1914.1771900000001</v>
      </c>
      <c r="F35" s="232">
        <v>2052.545846</v>
      </c>
      <c r="G35" s="232">
        <v>2055.2767990000002</v>
      </c>
    </row>
    <row r="36" spans="1:7" s="230" customFormat="1"/>
    <row r="37" spans="1:7" s="193" customFormat="1">
      <c r="A37" s="389" t="s">
        <v>648</v>
      </c>
      <c r="F37" s="223"/>
    </row>
    <row r="38" spans="1:7" s="193" customFormat="1">
      <c r="F38" s="223"/>
    </row>
    <row r="39" spans="1:7" s="193" customFormat="1">
      <c r="F39" s="223"/>
    </row>
    <row r="40" spans="1:7" s="193" customFormat="1">
      <c r="F40" s="223"/>
    </row>
    <row r="41" spans="1:7" s="193" customFormat="1">
      <c r="F41" s="223"/>
    </row>
    <row r="42" spans="1:7" s="193" customFormat="1">
      <c r="F42" s="223"/>
    </row>
    <row r="43" spans="1:7" s="193" customFormat="1">
      <c r="F43" s="223"/>
    </row>
    <row r="44" spans="1:7" s="193" customFormat="1">
      <c r="F44" s="223"/>
    </row>
    <row r="45" spans="1:7" s="193" customFormat="1">
      <c r="F45" s="223"/>
    </row>
    <row r="46" spans="1:7" s="193" customFormat="1">
      <c r="F46" s="223"/>
    </row>
    <row r="47" spans="1:7" s="193" customFormat="1">
      <c r="F47" s="223"/>
    </row>
    <row r="48" spans="1:7" s="193" customFormat="1">
      <c r="F48" s="223"/>
    </row>
    <row r="49" spans="6:6" s="193" customFormat="1">
      <c r="F49" s="223"/>
    </row>
    <row r="50" spans="6:6" s="193" customFormat="1">
      <c r="F50" s="223"/>
    </row>
    <row r="51" spans="6:6" s="193" customFormat="1">
      <c r="F51" s="223"/>
    </row>
    <row r="52" spans="6:6" s="193" customFormat="1">
      <c r="F52" s="223"/>
    </row>
    <row r="53" spans="6:6" s="193" customFormat="1">
      <c r="F53" s="223"/>
    </row>
    <row r="54" spans="6:6" s="193" customFormat="1">
      <c r="F54" s="223"/>
    </row>
    <row r="55" spans="6:6" s="193" customFormat="1">
      <c r="F55" s="223"/>
    </row>
    <row r="56" spans="6:6" s="193" customFormat="1">
      <c r="F56" s="223"/>
    </row>
    <row r="57" spans="6:6" s="193" customFormat="1">
      <c r="F57" s="223"/>
    </row>
    <row r="58" spans="6:6" s="193" customFormat="1">
      <c r="F58" s="223"/>
    </row>
    <row r="59" spans="6:6" s="193" customFormat="1">
      <c r="F59" s="223"/>
    </row>
    <row r="60" spans="6:6" s="193" customFormat="1">
      <c r="F60" s="223"/>
    </row>
    <row r="61" spans="6:6" s="193" customFormat="1">
      <c r="F61" s="223"/>
    </row>
    <row r="62" spans="6:6" s="193" customFormat="1">
      <c r="F62" s="223"/>
    </row>
    <row r="63" spans="6:6" s="193" customFormat="1">
      <c r="F63" s="223"/>
    </row>
    <row r="64" spans="6:6" s="193" customFormat="1">
      <c r="F64" s="223"/>
    </row>
    <row r="65" spans="6:6" s="193" customFormat="1">
      <c r="F65" s="223"/>
    </row>
    <row r="66" spans="6:6" s="193" customFormat="1">
      <c r="F66" s="223"/>
    </row>
    <row r="67" spans="6:6" s="193" customFormat="1">
      <c r="F67" s="223"/>
    </row>
    <row r="68" spans="6:6" s="193" customFormat="1">
      <c r="F68" s="223"/>
    </row>
    <row r="69" spans="6:6" s="193" customFormat="1">
      <c r="F69" s="223"/>
    </row>
    <row r="70" spans="6:6" s="193" customFormat="1">
      <c r="F70" s="223"/>
    </row>
    <row r="71" spans="6:6" s="193" customFormat="1">
      <c r="F71" s="223"/>
    </row>
    <row r="72" spans="6:6" s="193" customFormat="1">
      <c r="F72" s="223"/>
    </row>
    <row r="73" spans="6:6" s="193" customFormat="1">
      <c r="F73" s="223"/>
    </row>
    <row r="74" spans="6:6" s="193" customFormat="1">
      <c r="F74" s="223"/>
    </row>
    <row r="75" spans="6:6" s="193" customFormat="1">
      <c r="F75" s="223"/>
    </row>
    <row r="76" spans="6:6" s="193" customFormat="1">
      <c r="F76" s="223"/>
    </row>
    <row r="77" spans="6:6" s="193" customFormat="1">
      <c r="F77" s="223"/>
    </row>
    <row r="78" spans="6:6" s="193" customFormat="1">
      <c r="F78" s="223"/>
    </row>
    <row r="79" spans="6:6" s="193" customFormat="1">
      <c r="F79" s="223"/>
    </row>
    <row r="80" spans="6:6" s="193" customFormat="1">
      <c r="F80" s="223"/>
    </row>
    <row r="81" spans="6:6" s="193" customFormat="1">
      <c r="F81" s="223"/>
    </row>
    <row r="82" spans="6:6" s="193" customFormat="1">
      <c r="F82" s="223"/>
    </row>
    <row r="83" spans="6:6" s="193" customFormat="1">
      <c r="F83" s="223"/>
    </row>
    <row r="84" spans="6:6" s="193" customFormat="1">
      <c r="F84" s="223"/>
    </row>
    <row r="85" spans="6:6" s="193" customFormat="1">
      <c r="F85" s="223"/>
    </row>
    <row r="86" spans="6:6" s="193" customFormat="1">
      <c r="F86" s="223"/>
    </row>
    <row r="87" spans="6:6" s="193" customFormat="1">
      <c r="F87" s="223"/>
    </row>
    <row r="88" spans="6:6" s="193" customFormat="1">
      <c r="F88" s="223"/>
    </row>
  </sheetData>
  <mergeCells count="3">
    <mergeCell ref="A6:G6"/>
    <mergeCell ref="A22:G22"/>
    <mergeCell ref="A32:G3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4.5703125" style="3" customWidth="1"/>
    <col min="2" max="5" width="9.140625" style="3"/>
    <col min="6" max="6" width="9.140625" style="23"/>
    <col min="7" max="16384" width="9.140625" style="3"/>
  </cols>
  <sheetData>
    <row r="1" spans="1:7">
      <c r="A1" s="2" t="s">
        <v>540</v>
      </c>
    </row>
    <row r="3" spans="1:7">
      <c r="A3" s="4" t="s">
        <v>100</v>
      </c>
      <c r="B3" s="5"/>
    </row>
    <row r="4" spans="1:7">
      <c r="A4" s="236"/>
    </row>
    <row r="5" spans="1:7" ht="22.5" customHeight="1">
      <c r="A5" s="443" t="s">
        <v>0</v>
      </c>
      <c r="B5" s="22">
        <v>2002</v>
      </c>
      <c r="C5" s="22">
        <v>2005</v>
      </c>
      <c r="D5" s="22">
        <v>2010</v>
      </c>
      <c r="E5" s="22">
        <v>2015</v>
      </c>
      <c r="F5" s="399">
        <v>2018</v>
      </c>
      <c r="G5" s="352">
        <v>2019</v>
      </c>
    </row>
    <row r="6" spans="1:7" ht="22.5" customHeight="1">
      <c r="A6" s="443"/>
      <c r="B6" s="444" t="s">
        <v>101</v>
      </c>
      <c r="C6" s="445"/>
      <c r="D6" s="445"/>
      <c r="E6" s="445"/>
    </row>
    <row r="7" spans="1:7">
      <c r="A7" s="125" t="s">
        <v>608</v>
      </c>
      <c r="B7" s="239"/>
      <c r="C7" s="239"/>
      <c r="D7" s="239"/>
      <c r="E7" s="239"/>
      <c r="F7" s="239"/>
      <c r="G7" s="358"/>
    </row>
    <row r="8" spans="1:7">
      <c r="A8" s="49" t="s">
        <v>102</v>
      </c>
      <c r="B8" s="165"/>
      <c r="C8" s="165"/>
      <c r="D8" s="165"/>
      <c r="E8" s="165"/>
      <c r="F8" s="165"/>
      <c r="G8" s="358"/>
    </row>
    <row r="9" spans="1:7">
      <c r="A9" s="92" t="s">
        <v>103</v>
      </c>
      <c r="B9" s="133">
        <v>41.83</v>
      </c>
      <c r="C9" s="133">
        <v>34.53</v>
      </c>
      <c r="D9" s="133">
        <v>59</v>
      </c>
      <c r="E9" s="237">
        <v>62.72</v>
      </c>
      <c r="F9" s="359">
        <v>69.518000000000001</v>
      </c>
      <c r="G9" s="359">
        <v>70.108000000000004</v>
      </c>
    </row>
    <row r="10" spans="1:7">
      <c r="A10" s="92" t="s">
        <v>104</v>
      </c>
      <c r="B10" s="133">
        <v>33.46</v>
      </c>
      <c r="C10" s="133">
        <v>25.72</v>
      </c>
      <c r="D10" s="133">
        <v>39.6</v>
      </c>
      <c r="E10" s="237">
        <v>44.83</v>
      </c>
      <c r="F10" s="359">
        <v>57.577999999999996</v>
      </c>
      <c r="G10" s="359">
        <v>56.957000000000008</v>
      </c>
    </row>
    <row r="11" spans="1:7">
      <c r="A11" s="92" t="s">
        <v>105</v>
      </c>
      <c r="B11" s="133">
        <v>43.39</v>
      </c>
      <c r="C11" s="133">
        <v>35.770000000000003</v>
      </c>
      <c r="D11" s="133">
        <v>50.24</v>
      </c>
      <c r="E11" s="237">
        <v>61.465000000000003</v>
      </c>
      <c r="F11" s="359">
        <v>71.448999999999998</v>
      </c>
      <c r="G11" s="359">
        <v>70.457999999999998</v>
      </c>
    </row>
    <row r="12" spans="1:7">
      <c r="A12" s="49" t="s">
        <v>106</v>
      </c>
      <c r="B12" s="133">
        <v>20.02</v>
      </c>
      <c r="C12" s="133">
        <v>20.2</v>
      </c>
      <c r="D12" s="133">
        <v>24.9</v>
      </c>
      <c r="E12" s="237">
        <v>29.532</v>
      </c>
      <c r="F12" s="359">
        <v>25.163</v>
      </c>
      <c r="G12" s="359">
        <v>43.644999999999996</v>
      </c>
    </row>
    <row r="13" spans="1:7">
      <c r="A13" s="49" t="s">
        <v>107</v>
      </c>
      <c r="B13" s="133">
        <v>11.51</v>
      </c>
      <c r="C13" s="133">
        <v>17.73</v>
      </c>
      <c r="D13" s="133">
        <v>10.83</v>
      </c>
      <c r="E13" s="237">
        <v>11.31</v>
      </c>
      <c r="F13" s="359">
        <v>10.876999999999999</v>
      </c>
      <c r="G13" s="359">
        <v>12.068000000000001</v>
      </c>
    </row>
    <row r="14" spans="1:7" ht="25.5">
      <c r="A14" s="49" t="s">
        <v>108</v>
      </c>
      <c r="B14" s="133">
        <v>77.55</v>
      </c>
      <c r="C14" s="133">
        <v>71.959999999999994</v>
      </c>
      <c r="D14" s="133">
        <v>128.75</v>
      </c>
      <c r="E14" s="237">
        <v>147.14099999999999</v>
      </c>
      <c r="F14" s="360">
        <v>153.346</v>
      </c>
      <c r="G14" s="360">
        <v>156.392</v>
      </c>
    </row>
    <row r="15" spans="1:7">
      <c r="A15" s="49" t="s">
        <v>109</v>
      </c>
      <c r="B15" s="133">
        <v>554.70000000000005</v>
      </c>
      <c r="C15" s="133">
        <v>491.31</v>
      </c>
      <c r="D15" s="133">
        <v>671.11</v>
      </c>
      <c r="E15" s="237">
        <v>835.25699999999995</v>
      </c>
      <c r="F15" s="360">
        <v>1000.9690000000001</v>
      </c>
      <c r="G15" s="360">
        <v>1050.3290000000002</v>
      </c>
    </row>
    <row r="16" spans="1:7">
      <c r="A16" s="49" t="s">
        <v>110</v>
      </c>
      <c r="B16" s="133">
        <v>1015.84</v>
      </c>
      <c r="C16" s="133">
        <v>925.53</v>
      </c>
      <c r="D16" s="133">
        <v>741.2</v>
      </c>
      <c r="E16" s="237">
        <v>1465.7809999999999</v>
      </c>
      <c r="F16" s="360">
        <v>1990.1320000000001</v>
      </c>
      <c r="G16" s="360">
        <v>1897.357</v>
      </c>
    </row>
    <row r="17" spans="1:7">
      <c r="A17" s="49" t="s">
        <v>111</v>
      </c>
      <c r="B17" s="133"/>
      <c r="C17" s="133"/>
      <c r="D17" s="133"/>
      <c r="E17" s="237"/>
      <c r="F17" s="361"/>
      <c r="G17" s="361"/>
    </row>
    <row r="18" spans="1:7">
      <c r="A18" s="92" t="s">
        <v>511</v>
      </c>
      <c r="B18" s="238">
        <v>2.75</v>
      </c>
      <c r="C18" s="238">
        <v>4.0199999999999996</v>
      </c>
      <c r="D18" s="238">
        <v>4.7645200000000001</v>
      </c>
      <c r="E18" s="237">
        <v>6.52</v>
      </c>
      <c r="F18" s="362">
        <v>7.0416499999999997</v>
      </c>
      <c r="G18" s="362">
        <v>7.0430900000000003</v>
      </c>
    </row>
    <row r="19" spans="1:7">
      <c r="A19" s="92" t="s">
        <v>62</v>
      </c>
      <c r="B19" s="133">
        <v>5.5</v>
      </c>
      <c r="C19" s="133">
        <v>10.26</v>
      </c>
      <c r="D19" s="133">
        <v>8.7178199999999997</v>
      </c>
      <c r="E19" s="237">
        <v>10.61476</v>
      </c>
      <c r="F19" s="362">
        <v>9.6788700000000016</v>
      </c>
      <c r="G19" s="362">
        <v>9.455680000000001</v>
      </c>
    </row>
    <row r="20" spans="1:7">
      <c r="A20" s="92" t="s">
        <v>63</v>
      </c>
      <c r="B20" s="133">
        <v>3.51</v>
      </c>
      <c r="C20" s="133">
        <v>3.72</v>
      </c>
      <c r="D20" s="133">
        <v>3.84</v>
      </c>
      <c r="E20" s="237">
        <v>4.2425699999999997</v>
      </c>
      <c r="F20" s="362">
        <v>4.2849599999999999</v>
      </c>
      <c r="G20" s="362">
        <v>5.25596</v>
      </c>
    </row>
    <row r="21" spans="1:7">
      <c r="A21" s="49" t="s">
        <v>112</v>
      </c>
      <c r="B21" s="133">
        <v>0.68</v>
      </c>
      <c r="C21" s="133">
        <v>0.86</v>
      </c>
      <c r="D21" s="133">
        <v>1.02</v>
      </c>
      <c r="E21" s="237">
        <v>1.1109199999999999</v>
      </c>
      <c r="F21" s="359">
        <v>1.33406</v>
      </c>
      <c r="G21" s="359">
        <v>1.3473299999999999</v>
      </c>
    </row>
    <row r="22" spans="1:7" ht="25.5">
      <c r="A22" s="49" t="s">
        <v>113</v>
      </c>
      <c r="B22" s="153">
        <v>0.19</v>
      </c>
      <c r="C22" s="153">
        <v>0.2</v>
      </c>
      <c r="D22" s="153">
        <v>0.19</v>
      </c>
      <c r="E22" s="237">
        <v>0.28351999999999999</v>
      </c>
      <c r="F22" s="360">
        <v>0.26999000000000001</v>
      </c>
      <c r="G22" s="501" t="s">
        <v>190</v>
      </c>
    </row>
  </sheetData>
  <mergeCells count="2">
    <mergeCell ref="A5:A6"/>
    <mergeCell ref="B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1"/>
  <sheetViews>
    <sheetView workbookViewId="0">
      <selection activeCell="A4" sqref="A4"/>
    </sheetView>
  </sheetViews>
  <sheetFormatPr defaultColWidth="9.140625" defaultRowHeight="12.75"/>
  <cols>
    <col min="1" max="1" width="24.140625" style="129" customWidth="1"/>
    <col min="2" max="2" width="9.140625" style="129" customWidth="1"/>
    <col min="3" max="3" width="10.7109375" style="129" customWidth="1"/>
    <col min="4" max="5" width="9.140625" style="129"/>
    <col min="6" max="6" width="9.140625" style="221"/>
    <col min="7" max="16384" width="9.140625" style="129"/>
  </cols>
  <sheetData>
    <row r="1" spans="1:7">
      <c r="A1" s="2" t="s">
        <v>540</v>
      </c>
    </row>
    <row r="3" spans="1:7" ht="14.25">
      <c r="A3" s="4" t="s">
        <v>609</v>
      </c>
      <c r="B3" s="4"/>
    </row>
    <row r="4" spans="1:7">
      <c r="A4" s="4"/>
    </row>
    <row r="5" spans="1:7" ht="22.5" customHeight="1">
      <c r="A5" s="43" t="s">
        <v>0</v>
      </c>
      <c r="B5" s="46">
        <v>2002</v>
      </c>
      <c r="C5" s="46">
        <v>2005</v>
      </c>
      <c r="D5" s="46" t="s">
        <v>610</v>
      </c>
      <c r="E5" s="46">
        <v>2015</v>
      </c>
      <c r="F5" s="399">
        <v>2018</v>
      </c>
      <c r="G5" s="352">
        <v>2019</v>
      </c>
    </row>
    <row r="6" spans="1:7" ht="18.75" customHeight="1">
      <c r="A6" s="446" t="s">
        <v>114</v>
      </c>
      <c r="B6" s="446"/>
      <c r="C6" s="446"/>
      <c r="D6" s="446"/>
      <c r="E6" s="446"/>
      <c r="F6" s="446"/>
      <c r="G6" s="446"/>
    </row>
    <row r="7" spans="1:7" s="384" customFormat="1">
      <c r="A7" s="130" t="s">
        <v>115</v>
      </c>
      <c r="B7" s="207">
        <v>138247</v>
      </c>
      <c r="C7" s="207">
        <v>149114</v>
      </c>
      <c r="D7" s="207">
        <v>146642</v>
      </c>
      <c r="E7" s="383">
        <v>183822</v>
      </c>
      <c r="F7" s="383">
        <v>230798</v>
      </c>
      <c r="G7" s="383">
        <v>221468</v>
      </c>
    </row>
    <row r="8" spans="1:7">
      <c r="A8" s="58" t="s">
        <v>513</v>
      </c>
      <c r="B8" s="63">
        <v>68087</v>
      </c>
      <c r="C8" s="63">
        <v>80539</v>
      </c>
      <c r="D8" s="63">
        <v>79966</v>
      </c>
      <c r="E8" s="204">
        <v>96611</v>
      </c>
      <c r="F8" s="204">
        <v>116519</v>
      </c>
      <c r="G8" s="204">
        <v>101448</v>
      </c>
    </row>
    <row r="9" spans="1:7">
      <c r="A9" s="58" t="s">
        <v>514</v>
      </c>
      <c r="B9" s="63">
        <v>33653</v>
      </c>
      <c r="C9" s="63">
        <v>30474</v>
      </c>
      <c r="D9" s="63">
        <v>32065</v>
      </c>
      <c r="E9" s="204">
        <v>34960</v>
      </c>
      <c r="F9" s="204">
        <v>44810</v>
      </c>
      <c r="G9" s="204">
        <v>47007</v>
      </c>
    </row>
    <row r="10" spans="1:7">
      <c r="A10" s="58" t="s">
        <v>515</v>
      </c>
      <c r="B10" s="63">
        <v>36507</v>
      </c>
      <c r="C10" s="63">
        <v>38101</v>
      </c>
      <c r="D10" s="63">
        <v>34611</v>
      </c>
      <c r="E10" s="204">
        <v>52251</v>
      </c>
      <c r="F10" s="204">
        <v>69469</v>
      </c>
      <c r="G10" s="204">
        <v>73013</v>
      </c>
    </row>
    <row r="11" spans="1:7" s="384" customFormat="1">
      <c r="A11" s="130" t="s">
        <v>116</v>
      </c>
      <c r="B11" s="207">
        <v>118127</v>
      </c>
      <c r="C11" s="207">
        <v>93970</v>
      </c>
      <c r="D11" s="207">
        <v>37907</v>
      </c>
      <c r="E11" s="383">
        <v>34912</v>
      </c>
      <c r="F11" s="383">
        <v>96994</v>
      </c>
      <c r="G11" s="383">
        <v>104448</v>
      </c>
    </row>
    <row r="12" spans="1:7" ht="18.75" customHeight="1">
      <c r="A12" s="447" t="s">
        <v>117</v>
      </c>
      <c r="B12" s="447"/>
      <c r="C12" s="447"/>
      <c r="D12" s="447"/>
      <c r="E12" s="447"/>
      <c r="F12" s="447"/>
      <c r="G12" s="447"/>
    </row>
    <row r="13" spans="1:7" s="384" customFormat="1">
      <c r="A13" s="130" t="s">
        <v>115</v>
      </c>
      <c r="B13" s="234">
        <v>82.9</v>
      </c>
      <c r="C13" s="234">
        <v>99.8</v>
      </c>
      <c r="D13" s="234">
        <v>106</v>
      </c>
      <c r="E13" s="385">
        <v>127.3</v>
      </c>
      <c r="F13" s="385">
        <v>163.30000000000001</v>
      </c>
      <c r="G13" s="385">
        <v>152.30673162358366</v>
      </c>
    </row>
    <row r="14" spans="1:7">
      <c r="A14" s="58" t="s">
        <v>513</v>
      </c>
      <c r="B14" s="142">
        <v>40.799999999999997</v>
      </c>
      <c r="C14" s="142">
        <v>53.9</v>
      </c>
      <c r="D14" s="142">
        <v>57.8</v>
      </c>
      <c r="E14" s="216">
        <v>66.900000000000006</v>
      </c>
      <c r="F14" s="216">
        <v>82.4</v>
      </c>
      <c r="G14" s="216">
        <v>69.767249940168853</v>
      </c>
    </row>
    <row r="15" spans="1:7" ht="14.25">
      <c r="A15" s="58" t="s">
        <v>611</v>
      </c>
      <c r="B15" s="142">
        <v>20.2</v>
      </c>
      <c r="C15" s="142">
        <v>20.399999999999999</v>
      </c>
      <c r="D15" s="142">
        <v>23.2</v>
      </c>
      <c r="E15" s="216">
        <v>24.2</v>
      </c>
      <c r="F15" s="216">
        <v>31.7</v>
      </c>
      <c r="G15" s="216">
        <v>32.327390564008333</v>
      </c>
    </row>
    <row r="16" spans="1:7" ht="14.25">
      <c r="A16" s="58" t="s">
        <v>612</v>
      </c>
      <c r="B16" s="142">
        <v>21.9</v>
      </c>
      <c r="C16" s="142">
        <v>25.5</v>
      </c>
      <c r="D16" s="142">
        <v>25</v>
      </c>
      <c r="E16" s="216">
        <v>36.200000000000003</v>
      </c>
      <c r="F16" s="216">
        <v>49.2</v>
      </c>
      <c r="G16" s="216">
        <v>50.21209111940648</v>
      </c>
    </row>
    <row r="17" spans="1:7" s="384" customFormat="1">
      <c r="A17" s="130" t="s">
        <v>116</v>
      </c>
      <c r="B17" s="234">
        <v>70.8</v>
      </c>
      <c r="C17" s="234">
        <v>62.9</v>
      </c>
      <c r="D17" s="234">
        <v>27.4</v>
      </c>
      <c r="E17" s="385">
        <v>24.2</v>
      </c>
      <c r="F17" s="385">
        <v>68.599999999999994</v>
      </c>
      <c r="G17" s="385">
        <v>71.83039312505673</v>
      </c>
    </row>
    <row r="18" spans="1:7" ht="4.5" customHeight="1">
      <c r="A18" s="231"/>
      <c r="B18" s="205"/>
      <c r="C18" s="205"/>
      <c r="D18" s="205"/>
      <c r="E18" s="205"/>
      <c r="F18" s="205"/>
      <c r="G18" s="240"/>
    </row>
    <row r="19" spans="1:7">
      <c r="A19" s="242" t="s">
        <v>542</v>
      </c>
    </row>
    <row r="20" spans="1:7">
      <c r="A20" s="241"/>
    </row>
    <row r="21" spans="1:7">
      <c r="A21" s="241"/>
    </row>
  </sheetData>
  <mergeCells count="2">
    <mergeCell ref="A6:G6"/>
    <mergeCell ref="A12:G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8"/>
  <sheetViews>
    <sheetView workbookViewId="0">
      <pane xSplit="1" ySplit="9" topLeftCell="B10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ColWidth="9.140625" defaultRowHeight="12.75"/>
  <cols>
    <col min="1" max="1" width="29" style="3" customWidth="1"/>
    <col min="2" max="2" width="12" style="3" customWidth="1"/>
    <col min="3" max="3" width="11.140625" style="3" customWidth="1"/>
    <col min="4" max="4" width="13.140625" style="3" bestFit="1" customWidth="1"/>
    <col min="5" max="6" width="11.5703125" style="3" customWidth="1"/>
    <col min="7" max="7" width="11.28515625" style="3" customWidth="1"/>
    <col min="8" max="8" width="13.28515625" style="3" customWidth="1"/>
    <col min="9" max="9" width="9.5703125" style="3" bestFit="1" customWidth="1"/>
    <col min="10" max="16384" width="9.140625" style="3"/>
  </cols>
  <sheetData>
    <row r="1" spans="1:9">
      <c r="A1" s="2" t="s">
        <v>540</v>
      </c>
    </row>
    <row r="3" spans="1:9">
      <c r="A3" s="4" t="s">
        <v>680</v>
      </c>
      <c r="B3" s="5"/>
    </row>
    <row r="4" spans="1:9">
      <c r="A4" s="196"/>
    </row>
    <row r="5" spans="1:9" ht="21.75" customHeight="1">
      <c r="A5" s="443" t="s">
        <v>0</v>
      </c>
      <c r="B5" s="448" t="s">
        <v>118</v>
      </c>
      <c r="C5" s="448"/>
      <c r="D5" s="448"/>
      <c r="E5" s="448"/>
      <c r="F5" s="448"/>
      <c r="G5" s="448"/>
      <c r="H5" s="444"/>
      <c r="I5" s="240"/>
    </row>
    <row r="6" spans="1:9" ht="18.75" customHeight="1">
      <c r="A6" s="443"/>
      <c r="B6" s="448" t="s">
        <v>119</v>
      </c>
      <c r="C6" s="448"/>
      <c r="D6" s="448"/>
      <c r="E6" s="448" t="s">
        <v>618</v>
      </c>
      <c r="F6" s="448" t="s">
        <v>619</v>
      </c>
      <c r="G6" s="448" t="s">
        <v>120</v>
      </c>
      <c r="H6" s="444" t="s">
        <v>121</v>
      </c>
      <c r="I6" s="240"/>
    </row>
    <row r="7" spans="1:9" ht="18.75" customHeight="1">
      <c r="A7" s="443"/>
      <c r="B7" s="448" t="s">
        <v>122</v>
      </c>
      <c r="C7" s="448" t="s">
        <v>123</v>
      </c>
      <c r="D7" s="448"/>
      <c r="E7" s="448"/>
      <c r="F7" s="448"/>
      <c r="G7" s="448"/>
      <c r="H7" s="444"/>
      <c r="I7" s="240"/>
    </row>
    <row r="8" spans="1:9" ht="18.75" customHeight="1">
      <c r="A8" s="443"/>
      <c r="B8" s="448"/>
      <c r="C8" s="22" t="s">
        <v>124</v>
      </c>
      <c r="D8" s="22" t="s">
        <v>125</v>
      </c>
      <c r="E8" s="448"/>
      <c r="F8" s="448"/>
      <c r="G8" s="448"/>
      <c r="H8" s="444"/>
      <c r="I8" s="240"/>
    </row>
    <row r="9" spans="1:9" ht="18.75" customHeight="1">
      <c r="A9" s="443"/>
      <c r="B9" s="448" t="s">
        <v>126</v>
      </c>
      <c r="C9" s="448"/>
      <c r="D9" s="448"/>
      <c r="E9" s="448"/>
      <c r="F9" s="448"/>
      <c r="G9" s="448"/>
      <c r="H9" s="444"/>
      <c r="I9" s="296"/>
    </row>
    <row r="10" spans="1:9" ht="6" customHeight="1">
      <c r="A10" s="297"/>
      <c r="B10" s="298"/>
      <c r="C10" s="298"/>
      <c r="D10" s="298"/>
      <c r="E10" s="298"/>
      <c r="F10" s="299"/>
      <c r="G10" s="299"/>
      <c r="H10" s="300"/>
      <c r="I10" s="14"/>
    </row>
    <row r="11" spans="1:9" s="77" customFormat="1">
      <c r="A11" s="6" t="s">
        <v>546</v>
      </c>
      <c r="B11" s="104">
        <v>28990.272000000001</v>
      </c>
      <c r="C11" s="104">
        <v>11012.3712</v>
      </c>
      <c r="D11" s="104">
        <v>2461.4331000000002</v>
      </c>
      <c r="E11" s="104">
        <v>6599.1566999999995</v>
      </c>
      <c r="F11" s="104">
        <v>3849.8015</v>
      </c>
      <c r="G11" s="104">
        <v>3456.4148</v>
      </c>
      <c r="H11" s="105">
        <v>476.27519999999998</v>
      </c>
      <c r="I11" s="301"/>
    </row>
    <row r="12" spans="1:9">
      <c r="A12" s="138" t="s">
        <v>134</v>
      </c>
      <c r="B12" s="90">
        <v>2404.2691</v>
      </c>
      <c r="C12" s="90">
        <v>1287.2792999999999</v>
      </c>
      <c r="D12" s="90">
        <v>59.917999999999999</v>
      </c>
      <c r="E12" s="90">
        <v>359.48020000000002</v>
      </c>
      <c r="F12" s="90">
        <v>139.66300000000001</v>
      </c>
      <c r="G12" s="90">
        <v>30.034099999999999</v>
      </c>
      <c r="H12" s="106">
        <v>12.1311</v>
      </c>
      <c r="I12" s="302"/>
    </row>
    <row r="13" spans="1:9">
      <c r="A13" s="138" t="s">
        <v>135</v>
      </c>
      <c r="B13" s="90">
        <v>2510.1104999999998</v>
      </c>
      <c r="C13" s="90">
        <v>986.84730000000002</v>
      </c>
      <c r="D13" s="90">
        <v>171.7055</v>
      </c>
      <c r="E13" s="90">
        <v>489.56279999999998</v>
      </c>
      <c r="F13" s="90">
        <v>541.29600000000005</v>
      </c>
      <c r="G13" s="90">
        <v>64.142799999999994</v>
      </c>
      <c r="H13" s="106">
        <v>11.718999999999999</v>
      </c>
      <c r="I13" s="302"/>
    </row>
    <row r="14" spans="1:9" s="314" customFormat="1">
      <c r="A14" s="303" t="s">
        <v>136</v>
      </c>
      <c r="B14" s="304">
        <v>3290.0419999999999</v>
      </c>
      <c r="C14" s="304">
        <v>1638.5763999999999</v>
      </c>
      <c r="D14" s="304">
        <v>104.31699999999999</v>
      </c>
      <c r="E14" s="304">
        <v>361.74310000000003</v>
      </c>
      <c r="F14" s="304">
        <v>410.1585</v>
      </c>
      <c r="G14" s="304">
        <v>529.005</v>
      </c>
      <c r="H14" s="305">
        <v>173.97069999999999</v>
      </c>
      <c r="I14" s="306"/>
    </row>
    <row r="15" spans="1:9">
      <c r="A15" s="138" t="s">
        <v>137</v>
      </c>
      <c r="B15" s="90">
        <v>707.95060000000001</v>
      </c>
      <c r="C15" s="90">
        <v>214.09610000000001</v>
      </c>
      <c r="D15" s="90">
        <v>93.319900000000004</v>
      </c>
      <c r="E15" s="90">
        <v>60.4345</v>
      </c>
      <c r="F15" s="90">
        <v>58.314700000000002</v>
      </c>
      <c r="G15" s="90">
        <v>13.0327</v>
      </c>
      <c r="H15" s="106">
        <v>5.5888</v>
      </c>
      <c r="I15" s="302"/>
    </row>
    <row r="16" spans="1:9">
      <c r="A16" s="138" t="s">
        <v>138</v>
      </c>
      <c r="B16" s="90">
        <v>1804.9664</v>
      </c>
      <c r="C16" s="90">
        <v>394.05549999999999</v>
      </c>
      <c r="D16" s="90">
        <v>269.81529999999998</v>
      </c>
      <c r="E16" s="90">
        <v>827.40269999999998</v>
      </c>
      <c r="F16" s="90">
        <v>469.38740000000001</v>
      </c>
      <c r="G16" s="90">
        <v>464.92140000000001</v>
      </c>
      <c r="H16" s="106">
        <v>47.245600000000003</v>
      </c>
      <c r="I16" s="302"/>
    </row>
    <row r="17" spans="1:9">
      <c r="A17" s="138" t="s">
        <v>139</v>
      </c>
      <c r="B17" s="90">
        <v>876.26589999999999</v>
      </c>
      <c r="C17" s="90">
        <v>397.2817</v>
      </c>
      <c r="D17" s="90">
        <v>7.8650000000000002</v>
      </c>
      <c r="E17" s="90">
        <v>470.6902</v>
      </c>
      <c r="F17" s="90">
        <v>445.1157</v>
      </c>
      <c r="G17" s="90">
        <v>107.7306</v>
      </c>
      <c r="H17" s="106">
        <v>13.7171</v>
      </c>
      <c r="I17" s="302"/>
    </row>
    <row r="18" spans="1:9">
      <c r="A18" s="138" t="s">
        <v>140</v>
      </c>
      <c r="B18" s="90">
        <v>2882.1860999999999</v>
      </c>
      <c r="C18" s="90">
        <v>636.0652</v>
      </c>
      <c r="D18" s="90">
        <v>393.49250000000001</v>
      </c>
      <c r="E18" s="90">
        <v>828.76689999999996</v>
      </c>
      <c r="F18" s="90">
        <v>604.56050000000005</v>
      </c>
      <c r="G18" s="90">
        <v>1522.5223000000001</v>
      </c>
      <c r="H18" s="106">
        <v>99.7911</v>
      </c>
      <c r="I18" s="302"/>
    </row>
    <row r="19" spans="1:9">
      <c r="A19" s="138" t="s">
        <v>141</v>
      </c>
      <c r="B19" s="90">
        <v>1827.3012000000001</v>
      </c>
      <c r="C19" s="90">
        <v>921.17589999999996</v>
      </c>
      <c r="D19" s="90">
        <v>59.217500000000001</v>
      </c>
      <c r="E19" s="90">
        <v>159.78229999999999</v>
      </c>
      <c r="F19" s="90">
        <v>36.218699999999998</v>
      </c>
      <c r="G19" s="90">
        <v>4.7899000000000003</v>
      </c>
      <c r="H19" s="106">
        <v>2.7336999999999998</v>
      </c>
      <c r="I19" s="302"/>
    </row>
    <row r="20" spans="1:9">
      <c r="A20" s="138" t="s">
        <v>142</v>
      </c>
      <c r="B20" s="90">
        <v>857.03750000000002</v>
      </c>
      <c r="C20" s="90">
        <v>366.91579999999999</v>
      </c>
      <c r="D20" s="90">
        <v>20.1661</v>
      </c>
      <c r="E20" s="90">
        <v>517.00450000000001</v>
      </c>
      <c r="F20" s="90">
        <v>93.3523</v>
      </c>
      <c r="G20" s="90">
        <v>24.197500000000002</v>
      </c>
      <c r="H20" s="106">
        <v>16.335699999999999</v>
      </c>
      <c r="I20" s="302"/>
    </row>
    <row r="21" spans="1:9">
      <c r="A21" s="138" t="s">
        <v>143</v>
      </c>
      <c r="B21" s="90">
        <v>1318.68</v>
      </c>
      <c r="C21" s="90">
        <v>264.61309999999997</v>
      </c>
      <c r="D21" s="90">
        <v>179.8673</v>
      </c>
      <c r="E21" s="90">
        <v>296.14269999999999</v>
      </c>
      <c r="F21" s="90">
        <v>32.945999999999998</v>
      </c>
      <c r="G21" s="90">
        <v>11.636900000000001</v>
      </c>
      <c r="H21" s="106">
        <v>9.1668000000000003</v>
      </c>
      <c r="I21" s="302"/>
    </row>
    <row r="22" spans="1:9">
      <c r="A22" s="138" t="s">
        <v>144</v>
      </c>
      <c r="B22" s="90">
        <v>1669.55</v>
      </c>
      <c r="C22" s="90">
        <v>873.66650000000004</v>
      </c>
      <c r="D22" s="90">
        <v>180.94370000000001</v>
      </c>
      <c r="E22" s="90">
        <v>613.40629999999999</v>
      </c>
      <c r="F22" s="90">
        <v>144.68539999999999</v>
      </c>
      <c r="G22" s="90">
        <v>20.741900000000001</v>
      </c>
      <c r="H22" s="106">
        <v>10.0594</v>
      </c>
      <c r="I22" s="302"/>
    </row>
    <row r="23" spans="1:9">
      <c r="A23" s="138" t="s">
        <v>145</v>
      </c>
      <c r="B23" s="90">
        <v>823.21389999999997</v>
      </c>
      <c r="C23" s="90">
        <v>295.4862</v>
      </c>
      <c r="D23" s="90">
        <v>54.5593</v>
      </c>
      <c r="E23" s="90">
        <v>120.4087</v>
      </c>
      <c r="F23" s="90">
        <v>53.984499999999997</v>
      </c>
      <c r="G23" s="90">
        <v>6.0833000000000004</v>
      </c>
      <c r="H23" s="106">
        <v>2.9554</v>
      </c>
      <c r="I23" s="302"/>
    </row>
    <row r="24" spans="1:9">
      <c r="A24" s="138" t="s">
        <v>146</v>
      </c>
      <c r="B24" s="90">
        <v>707.93140000000005</v>
      </c>
      <c r="C24" s="90">
        <v>281.41469999999998</v>
      </c>
      <c r="D24" s="90">
        <v>31.389900000000001</v>
      </c>
      <c r="E24" s="90">
        <v>269.25670000000002</v>
      </c>
      <c r="F24" s="90">
        <v>263.8596</v>
      </c>
      <c r="G24" s="90">
        <v>500.69670000000002</v>
      </c>
      <c r="H24" s="106">
        <v>24.3948</v>
      </c>
      <c r="I24" s="302"/>
    </row>
    <row r="25" spans="1:9">
      <c r="A25" s="138" t="s">
        <v>147</v>
      </c>
      <c r="B25" s="90">
        <v>1500.1167</v>
      </c>
      <c r="C25" s="90">
        <v>679.96349999999995</v>
      </c>
      <c r="D25" s="90">
        <v>119.35599999999999</v>
      </c>
      <c r="E25" s="90">
        <v>168.93520000000001</v>
      </c>
      <c r="F25" s="90">
        <v>51.5642</v>
      </c>
      <c r="G25" s="90">
        <v>12.0382</v>
      </c>
      <c r="H25" s="106">
        <v>9.5820000000000007</v>
      </c>
      <c r="I25" s="302"/>
    </row>
    <row r="26" spans="1:9">
      <c r="A26" s="138" t="s">
        <v>148</v>
      </c>
      <c r="B26" s="90">
        <v>3843.8247000000001</v>
      </c>
      <c r="C26" s="90">
        <v>963.00760000000002</v>
      </c>
      <c r="D26" s="90">
        <v>448.64819999999997</v>
      </c>
      <c r="E26" s="90">
        <v>785.52390000000003</v>
      </c>
      <c r="F26" s="90">
        <v>447.71789999999999</v>
      </c>
      <c r="G26" s="90">
        <v>104.0762</v>
      </c>
      <c r="H26" s="106">
        <v>15.014099999999999</v>
      </c>
      <c r="I26" s="302"/>
    </row>
    <row r="27" spans="1:9">
      <c r="A27" s="138" t="s">
        <v>149</v>
      </c>
      <c r="B27" s="90">
        <v>1966.826</v>
      </c>
      <c r="C27" s="90">
        <v>811.92639999999994</v>
      </c>
      <c r="D27" s="90">
        <v>266.8519</v>
      </c>
      <c r="E27" s="90">
        <v>270.61599999999999</v>
      </c>
      <c r="F27" s="90">
        <v>56.977200000000003</v>
      </c>
      <c r="G27" s="90">
        <v>40.765300000000003</v>
      </c>
      <c r="H27" s="106">
        <v>21.869900000000001</v>
      </c>
      <c r="I27" s="302"/>
    </row>
    <row r="28" spans="1:9">
      <c r="B28" s="17"/>
      <c r="C28" s="17"/>
      <c r="D28" s="17"/>
      <c r="E28" s="17"/>
      <c r="F28" s="17"/>
      <c r="G28" s="17"/>
      <c r="H28" s="17"/>
    </row>
    <row r="31" spans="1:9" ht="24.75" customHeight="1">
      <c r="A31" s="443" t="s">
        <v>0</v>
      </c>
      <c r="B31" s="448" t="s">
        <v>621</v>
      </c>
      <c r="C31" s="448"/>
      <c r="D31" s="448"/>
      <c r="E31" s="448"/>
      <c r="F31" s="448"/>
      <c r="G31" s="449" t="s">
        <v>622</v>
      </c>
      <c r="H31" s="450"/>
      <c r="I31" s="240"/>
    </row>
    <row r="32" spans="1:9" ht="24.75" customHeight="1">
      <c r="A32" s="443"/>
      <c r="B32" s="448" t="s">
        <v>562</v>
      </c>
      <c r="C32" s="448"/>
      <c r="D32" s="448" t="s">
        <v>563</v>
      </c>
      <c r="E32" s="448"/>
      <c r="F32" s="448" t="s">
        <v>564</v>
      </c>
      <c r="G32" s="449"/>
      <c r="H32" s="450"/>
      <c r="I32" s="240"/>
    </row>
    <row r="33" spans="1:9" ht="24.75" customHeight="1">
      <c r="A33" s="443"/>
      <c r="B33" s="22" t="s">
        <v>122</v>
      </c>
      <c r="C33" s="22" t="s">
        <v>127</v>
      </c>
      <c r="D33" s="22" t="s">
        <v>122</v>
      </c>
      <c r="E33" s="22" t="s">
        <v>128</v>
      </c>
      <c r="F33" s="448"/>
      <c r="G33" s="224" t="s">
        <v>129</v>
      </c>
      <c r="H33" s="225" t="s">
        <v>623</v>
      </c>
      <c r="I33" s="240"/>
    </row>
    <row r="34" spans="1:9" ht="18.75" customHeight="1">
      <c r="A34" s="443"/>
      <c r="B34" s="448" t="s">
        <v>130</v>
      </c>
      <c r="C34" s="448"/>
      <c r="D34" s="448"/>
      <c r="E34" s="448"/>
      <c r="F34" s="448"/>
      <c r="G34" s="449" t="s">
        <v>126</v>
      </c>
      <c r="H34" s="450"/>
      <c r="I34" s="296"/>
    </row>
    <row r="35" spans="1:9" ht="6" customHeight="1">
      <c r="A35" s="297"/>
      <c r="B35" s="298"/>
      <c r="C35" s="298"/>
      <c r="D35" s="298"/>
      <c r="E35" s="298"/>
      <c r="F35" s="298"/>
      <c r="G35" s="298"/>
      <c r="H35" s="307"/>
      <c r="I35" s="14"/>
    </row>
    <row r="36" spans="1:9" s="77" customFormat="1">
      <c r="A36" s="6" t="s">
        <v>546</v>
      </c>
      <c r="B36" s="104">
        <v>6358.0360000000001</v>
      </c>
      <c r="C36" s="104">
        <v>2461.0239999999999</v>
      </c>
      <c r="D36" s="104">
        <v>10781.338</v>
      </c>
      <c r="E36" s="104">
        <v>754.75900000000001</v>
      </c>
      <c r="F36" s="104">
        <v>273.09699999999998</v>
      </c>
      <c r="G36" s="104">
        <v>2076.5279999999998</v>
      </c>
      <c r="H36" s="321">
        <v>808.68600000000004</v>
      </c>
      <c r="I36" s="226"/>
    </row>
    <row r="37" spans="1:9">
      <c r="A37" s="138" t="s">
        <v>134</v>
      </c>
      <c r="B37" s="90">
        <v>107.146</v>
      </c>
      <c r="C37" s="90">
        <v>42.610999999999997</v>
      </c>
      <c r="D37" s="90">
        <v>185.667</v>
      </c>
      <c r="E37" s="90">
        <v>27.587</v>
      </c>
      <c r="F37" s="90">
        <v>11.693</v>
      </c>
      <c r="G37" s="90">
        <v>149.20500000000001</v>
      </c>
      <c r="H37" s="261">
        <v>73.873999999999995</v>
      </c>
      <c r="I37" s="220"/>
    </row>
    <row r="38" spans="1:9">
      <c r="A38" s="138" t="s">
        <v>135</v>
      </c>
      <c r="B38" s="90">
        <v>524.351</v>
      </c>
      <c r="C38" s="90">
        <v>168.58</v>
      </c>
      <c r="D38" s="90">
        <v>1064.2370000000001</v>
      </c>
      <c r="E38" s="90">
        <v>105.62</v>
      </c>
      <c r="F38" s="90">
        <v>8.2140000000000004</v>
      </c>
      <c r="G38" s="90">
        <v>209.09</v>
      </c>
      <c r="H38" s="261">
        <v>97.201999999999998</v>
      </c>
      <c r="I38" s="220"/>
    </row>
    <row r="39" spans="1:9" s="77" customFormat="1">
      <c r="A39" s="303" t="s">
        <v>136</v>
      </c>
      <c r="B39" s="304">
        <v>389.35199999999998</v>
      </c>
      <c r="C39" s="304">
        <v>141.77099999999999</v>
      </c>
      <c r="D39" s="304">
        <v>426.97300000000001</v>
      </c>
      <c r="E39" s="304">
        <v>29.137</v>
      </c>
      <c r="F39" s="304">
        <v>18.305</v>
      </c>
      <c r="G39" s="483">
        <v>230.798</v>
      </c>
      <c r="H39" s="484">
        <v>96.994</v>
      </c>
      <c r="I39" s="308"/>
    </row>
    <row r="40" spans="1:9">
      <c r="A40" s="138" t="s">
        <v>137</v>
      </c>
      <c r="B40" s="90">
        <v>82.793000000000006</v>
      </c>
      <c r="C40" s="90">
        <v>31.58</v>
      </c>
      <c r="D40" s="90">
        <v>132.64500000000001</v>
      </c>
      <c r="E40" s="90">
        <v>9.0630000000000006</v>
      </c>
      <c r="F40" s="90">
        <v>6.3159999999999998</v>
      </c>
      <c r="G40" s="90">
        <v>43.77</v>
      </c>
      <c r="H40" s="261">
        <v>16.004000000000001</v>
      </c>
      <c r="I40" s="220"/>
    </row>
    <row r="41" spans="1:9">
      <c r="A41" s="138" t="s">
        <v>138</v>
      </c>
      <c r="B41" s="90">
        <v>493.26799999999997</v>
      </c>
      <c r="C41" s="90">
        <v>189.334</v>
      </c>
      <c r="D41" s="90">
        <v>1119.405</v>
      </c>
      <c r="E41" s="90">
        <v>62.758000000000003</v>
      </c>
      <c r="F41" s="90">
        <v>14.1</v>
      </c>
      <c r="G41" s="90">
        <v>132.107</v>
      </c>
      <c r="H41" s="261">
        <v>31.106999999999999</v>
      </c>
      <c r="I41" s="220"/>
    </row>
    <row r="42" spans="1:9">
      <c r="A42" s="138" t="s">
        <v>139</v>
      </c>
      <c r="B42" s="90">
        <v>172.048</v>
      </c>
      <c r="C42" s="90">
        <v>80.914000000000001</v>
      </c>
      <c r="D42" s="90">
        <v>125.036</v>
      </c>
      <c r="E42" s="90">
        <v>13.901999999999999</v>
      </c>
      <c r="F42" s="90">
        <v>78.667000000000002</v>
      </c>
      <c r="G42" s="90">
        <v>45.835000000000001</v>
      </c>
      <c r="H42" s="261">
        <v>19.143000000000001</v>
      </c>
      <c r="I42" s="220"/>
    </row>
    <row r="43" spans="1:9">
      <c r="A43" s="138" t="s">
        <v>140</v>
      </c>
      <c r="B43" s="90">
        <v>1222.7739999999999</v>
      </c>
      <c r="C43" s="90">
        <v>558.77800000000002</v>
      </c>
      <c r="D43" s="90">
        <v>1112.1559999999999</v>
      </c>
      <c r="E43" s="90">
        <v>57.841999999999999</v>
      </c>
      <c r="F43" s="90">
        <v>8.3729999999999993</v>
      </c>
      <c r="G43" s="90">
        <v>276.89100000000002</v>
      </c>
      <c r="H43" s="261">
        <v>99.748999999999995</v>
      </c>
      <c r="I43" s="220"/>
    </row>
    <row r="44" spans="1:9">
      <c r="A44" s="138" t="s">
        <v>141</v>
      </c>
      <c r="B44" s="90">
        <v>126.76900000000001</v>
      </c>
      <c r="C44" s="90">
        <v>42.402999999999999</v>
      </c>
      <c r="D44" s="90">
        <v>310.25</v>
      </c>
      <c r="E44" s="90">
        <v>26.364000000000001</v>
      </c>
      <c r="F44" s="90">
        <v>2.254</v>
      </c>
      <c r="G44" s="90">
        <v>99.096000000000004</v>
      </c>
      <c r="H44" s="261">
        <v>57.933999999999997</v>
      </c>
      <c r="I44" s="220"/>
    </row>
    <row r="45" spans="1:9">
      <c r="A45" s="138" t="s">
        <v>142</v>
      </c>
      <c r="B45" s="90">
        <v>74.319000000000003</v>
      </c>
      <c r="C45" s="90">
        <v>38.709000000000003</v>
      </c>
      <c r="D45" s="90">
        <v>128.89099999999999</v>
      </c>
      <c r="E45" s="90">
        <v>12.254</v>
      </c>
      <c r="F45" s="90">
        <v>18.466000000000001</v>
      </c>
      <c r="G45" s="90">
        <v>46.612000000000002</v>
      </c>
      <c r="H45" s="261">
        <v>22.126999999999999</v>
      </c>
      <c r="I45" s="220"/>
    </row>
    <row r="46" spans="1:9">
      <c r="A46" s="138" t="s">
        <v>143</v>
      </c>
      <c r="B46" s="90">
        <v>1029.4639999999999</v>
      </c>
      <c r="C46" s="90">
        <v>457.166</v>
      </c>
      <c r="D46" s="90">
        <v>320.05900000000003</v>
      </c>
      <c r="E46" s="90">
        <v>22.405000000000001</v>
      </c>
      <c r="F46" s="90">
        <v>29.683</v>
      </c>
      <c r="G46" s="90">
        <v>133.017</v>
      </c>
      <c r="H46" s="261">
        <v>22.92</v>
      </c>
      <c r="I46" s="220"/>
    </row>
    <row r="47" spans="1:9">
      <c r="A47" s="138" t="s">
        <v>144</v>
      </c>
      <c r="B47" s="90">
        <v>219.4</v>
      </c>
      <c r="C47" s="90">
        <v>71.552999999999997</v>
      </c>
      <c r="D47" s="90">
        <v>771.93399999999997</v>
      </c>
      <c r="E47" s="90">
        <v>61.048000000000002</v>
      </c>
      <c r="F47" s="90">
        <v>14.7</v>
      </c>
      <c r="G47" s="90">
        <v>114.55200000000001</v>
      </c>
      <c r="H47" s="261">
        <v>55.898000000000003</v>
      </c>
      <c r="I47" s="220"/>
    </row>
    <row r="48" spans="1:9">
      <c r="A48" s="138" t="s">
        <v>145</v>
      </c>
      <c r="B48" s="90">
        <v>128.82900000000001</v>
      </c>
      <c r="C48" s="90">
        <v>47.44</v>
      </c>
      <c r="D48" s="90">
        <v>198.87799999999999</v>
      </c>
      <c r="E48" s="90">
        <v>17.184999999999999</v>
      </c>
      <c r="F48" s="90">
        <v>11.134</v>
      </c>
      <c r="G48" s="90">
        <v>46.457999999999998</v>
      </c>
      <c r="H48" s="261">
        <v>21.541</v>
      </c>
      <c r="I48" s="220"/>
    </row>
    <row r="49" spans="1:10">
      <c r="A49" s="138" t="s">
        <v>146</v>
      </c>
      <c r="B49" s="90">
        <v>158.63499999999999</v>
      </c>
      <c r="C49" s="90">
        <v>53.439</v>
      </c>
      <c r="D49" s="90">
        <v>181.30600000000001</v>
      </c>
      <c r="E49" s="90">
        <v>18.184999999999999</v>
      </c>
      <c r="F49" s="90">
        <v>6.3710000000000004</v>
      </c>
      <c r="G49" s="90">
        <v>49.914000000000001</v>
      </c>
      <c r="H49" s="261">
        <v>16.885000000000002</v>
      </c>
      <c r="I49" s="220"/>
    </row>
    <row r="50" spans="1:10">
      <c r="A50" s="138" t="s">
        <v>147</v>
      </c>
      <c r="B50" s="90">
        <v>475.29899999999998</v>
      </c>
      <c r="C50" s="90">
        <v>200.40899999999999</v>
      </c>
      <c r="D50" s="90">
        <v>536.30799999999999</v>
      </c>
      <c r="E50" s="90">
        <v>41.613</v>
      </c>
      <c r="F50" s="90">
        <v>14.423</v>
      </c>
      <c r="G50" s="90">
        <v>107.76900000000001</v>
      </c>
      <c r="H50" s="261">
        <v>35.328000000000003</v>
      </c>
      <c r="I50" s="220"/>
    </row>
    <row r="51" spans="1:10">
      <c r="A51" s="138" t="s">
        <v>148</v>
      </c>
      <c r="B51" s="90">
        <v>1046.0940000000001</v>
      </c>
      <c r="C51" s="90">
        <v>294.18099999999998</v>
      </c>
      <c r="D51" s="90">
        <v>3916.0720000000001</v>
      </c>
      <c r="E51" s="90">
        <v>225.905</v>
      </c>
      <c r="F51" s="90">
        <v>22.768000000000001</v>
      </c>
      <c r="G51" s="90">
        <v>296.16800000000001</v>
      </c>
      <c r="H51" s="261">
        <v>105.678</v>
      </c>
      <c r="I51" s="220"/>
    </row>
    <row r="52" spans="1:10">
      <c r="A52" s="138" t="s">
        <v>149</v>
      </c>
      <c r="B52" s="90">
        <v>107.49299999999999</v>
      </c>
      <c r="C52" s="90">
        <v>42.155999999999999</v>
      </c>
      <c r="D52" s="90">
        <v>251.52199999999999</v>
      </c>
      <c r="E52" s="90">
        <v>23.891999999999999</v>
      </c>
      <c r="F52" s="90">
        <v>7.63</v>
      </c>
      <c r="G52" s="90">
        <v>95.244</v>
      </c>
      <c r="H52" s="261">
        <v>36.302999999999997</v>
      </c>
      <c r="I52" s="220"/>
    </row>
    <row r="53" spans="1:10">
      <c r="A53" s="220"/>
      <c r="B53" s="309"/>
      <c r="C53" s="309"/>
      <c r="D53" s="309"/>
      <c r="E53" s="309"/>
      <c r="F53" s="309"/>
      <c r="G53" s="309"/>
      <c r="H53" s="309"/>
      <c r="I53" s="220"/>
      <c r="J53" s="220"/>
    </row>
    <row r="54" spans="1:10">
      <c r="A54" s="5"/>
    </row>
    <row r="55" spans="1:10">
      <c r="A55" s="112"/>
    </row>
    <row r="56" spans="1:10" ht="21.75" customHeight="1">
      <c r="A56" s="443" t="s">
        <v>0</v>
      </c>
      <c r="B56" s="448" t="s">
        <v>118</v>
      </c>
      <c r="C56" s="448"/>
      <c r="D56" s="448"/>
      <c r="E56" s="448"/>
      <c r="F56" s="448"/>
      <c r="G56" s="448"/>
      <c r="H56" s="444"/>
      <c r="I56" s="240"/>
    </row>
    <row r="57" spans="1:10" ht="15.75" customHeight="1">
      <c r="A57" s="443"/>
      <c r="B57" s="448" t="s">
        <v>119</v>
      </c>
      <c r="C57" s="448"/>
      <c r="D57" s="448"/>
      <c r="E57" s="448" t="s">
        <v>618</v>
      </c>
      <c r="F57" s="448" t="s">
        <v>131</v>
      </c>
      <c r="G57" s="448" t="s">
        <v>120</v>
      </c>
      <c r="H57" s="444" t="s">
        <v>121</v>
      </c>
      <c r="I57" s="240"/>
    </row>
    <row r="58" spans="1:10" ht="19.5" customHeight="1">
      <c r="A58" s="443"/>
      <c r="B58" s="448" t="s">
        <v>122</v>
      </c>
      <c r="C58" s="448" t="s">
        <v>123</v>
      </c>
      <c r="D58" s="448"/>
      <c r="E58" s="448"/>
      <c r="F58" s="448"/>
      <c r="G58" s="448"/>
      <c r="H58" s="444"/>
      <c r="I58" s="240"/>
    </row>
    <row r="59" spans="1:10" ht="18" customHeight="1">
      <c r="A59" s="443"/>
      <c r="B59" s="448"/>
      <c r="C59" s="22" t="s">
        <v>124</v>
      </c>
      <c r="D59" s="22" t="s">
        <v>125</v>
      </c>
      <c r="E59" s="448"/>
      <c r="F59" s="448"/>
      <c r="G59" s="448"/>
      <c r="H59" s="444"/>
      <c r="I59" s="240"/>
    </row>
    <row r="60" spans="1:10">
      <c r="A60" s="443"/>
      <c r="B60" s="448" t="s">
        <v>132</v>
      </c>
      <c r="C60" s="448"/>
      <c r="D60" s="448"/>
      <c r="E60" s="448"/>
      <c r="F60" s="448"/>
      <c r="G60" s="448"/>
      <c r="H60" s="444"/>
      <c r="I60" s="296"/>
    </row>
    <row r="61" spans="1:10" ht="6" customHeight="1">
      <c r="A61" s="297"/>
      <c r="B61" s="298"/>
      <c r="C61" s="298"/>
      <c r="D61" s="298"/>
      <c r="E61" s="298"/>
      <c r="F61" s="298"/>
      <c r="G61" s="298"/>
      <c r="H61" s="307"/>
      <c r="I61" s="14"/>
    </row>
    <row r="62" spans="1:10">
      <c r="A62" s="6" t="s">
        <v>620</v>
      </c>
      <c r="B62" s="144">
        <v>100</v>
      </c>
      <c r="C62" s="144">
        <v>100</v>
      </c>
      <c r="D62" s="144">
        <v>100</v>
      </c>
      <c r="E62" s="144">
        <v>100</v>
      </c>
      <c r="F62" s="144">
        <v>100</v>
      </c>
      <c r="G62" s="144">
        <v>100</v>
      </c>
      <c r="H62" s="310">
        <v>100</v>
      </c>
      <c r="I62" s="311"/>
    </row>
    <row r="63" spans="1:10">
      <c r="A63" s="138" t="s">
        <v>134</v>
      </c>
      <c r="B63" s="9">
        <v>8.2933650984716536</v>
      </c>
      <c r="C63" s="9">
        <v>11.68939256243015</v>
      </c>
      <c r="D63" s="9">
        <v>2.4342729444891269</v>
      </c>
      <c r="E63" s="9">
        <v>5.4473657217444167</v>
      </c>
      <c r="F63" s="9">
        <v>3.6277974331923346</v>
      </c>
      <c r="G63" s="9">
        <v>0.86893795270174168</v>
      </c>
      <c r="H63" s="312">
        <v>2.5470778239135692</v>
      </c>
      <c r="I63" s="220"/>
    </row>
    <row r="64" spans="1:10">
      <c r="A64" s="138" t="s">
        <v>135</v>
      </c>
      <c r="B64" s="9">
        <v>8.6584579130544199</v>
      </c>
      <c r="C64" s="9">
        <v>8.9612607682530729</v>
      </c>
      <c r="D64" s="9">
        <v>6.9758345250171532</v>
      </c>
      <c r="E64" s="9">
        <v>7.4185660722376854</v>
      </c>
      <c r="F64" s="9">
        <v>14.060361293952431</v>
      </c>
      <c r="G64" s="9">
        <v>1.8557610620114227</v>
      </c>
      <c r="H64" s="312">
        <v>2.4605522185492759</v>
      </c>
      <c r="I64" s="220"/>
    </row>
    <row r="65" spans="1:10" s="314" customFormat="1">
      <c r="A65" s="303" t="s">
        <v>136</v>
      </c>
      <c r="B65" s="313">
        <v>11.348779342256602</v>
      </c>
      <c r="C65" s="313">
        <v>14.879414889320113</v>
      </c>
      <c r="D65" s="313">
        <v>4.238059527191699</v>
      </c>
      <c r="E65" s="313">
        <v>5.4816564668027974</v>
      </c>
      <c r="F65" s="313">
        <v>10.654016836971984</v>
      </c>
      <c r="G65" s="313">
        <v>15.305020682124148</v>
      </c>
      <c r="H65" s="490">
        <v>36.527348054234196</v>
      </c>
      <c r="I65" s="308"/>
    </row>
    <row r="66" spans="1:10">
      <c r="A66" s="138" t="s">
        <v>137</v>
      </c>
      <c r="B66" s="9">
        <v>2.4420281396462924</v>
      </c>
      <c r="C66" s="9">
        <v>1.9441416940249892</v>
      </c>
      <c r="D66" s="9">
        <v>3.7912832162694166</v>
      </c>
      <c r="E66" s="9">
        <v>0.91579125557057928</v>
      </c>
      <c r="F66" s="9">
        <v>1.5147456303915929</v>
      </c>
      <c r="G66" s="9">
        <v>0.3770583322348926</v>
      </c>
      <c r="H66" s="312">
        <v>1.1734392216936764</v>
      </c>
      <c r="I66" s="220"/>
    </row>
    <row r="67" spans="1:10">
      <c r="A67" s="138" t="s">
        <v>138</v>
      </c>
      <c r="B67" s="9">
        <v>6.2261106070339727</v>
      </c>
      <c r="C67" s="9">
        <v>3.5782983777372124</v>
      </c>
      <c r="D67" s="9">
        <v>10.961715758189811</v>
      </c>
      <c r="E67" s="9">
        <v>12.538006560747375</v>
      </c>
      <c r="F67" s="9">
        <v>12.192509146250789</v>
      </c>
      <c r="G67" s="9">
        <v>13.450972377505154</v>
      </c>
      <c r="H67" s="312">
        <v>9.9198110672149209</v>
      </c>
      <c r="I67" s="220"/>
    </row>
    <row r="68" spans="1:10">
      <c r="A68" s="138" t="s">
        <v>139</v>
      </c>
      <c r="B68" s="9">
        <v>3.0226204845542668</v>
      </c>
      <c r="C68" s="9">
        <v>3.607594520606062</v>
      </c>
      <c r="D68" s="9">
        <v>0.31952930185264833</v>
      </c>
      <c r="E68" s="9">
        <v>7.1325810463024775</v>
      </c>
      <c r="F68" s="9">
        <v>11.562042874158577</v>
      </c>
      <c r="G68" s="9">
        <v>3.1168307692699382</v>
      </c>
      <c r="H68" s="312">
        <v>2.8800785764196837</v>
      </c>
      <c r="I68" s="220"/>
    </row>
    <row r="69" spans="1:10">
      <c r="A69" s="138" t="s">
        <v>140</v>
      </c>
      <c r="B69" s="9">
        <v>9.9419077544356949</v>
      </c>
      <c r="C69" s="9">
        <v>5.7759150000319641</v>
      </c>
      <c r="D69" s="9">
        <v>15.986317076828128</v>
      </c>
      <c r="E69" s="9">
        <v>12.558678899078121</v>
      </c>
      <c r="F69" s="9">
        <v>15.703679787126687</v>
      </c>
      <c r="G69" s="9">
        <v>44.049177778083816</v>
      </c>
      <c r="H69" s="312">
        <v>20.952403148431831</v>
      </c>
      <c r="I69" s="220"/>
    </row>
    <row r="70" spans="1:10">
      <c r="A70" s="138" t="s">
        <v>141</v>
      </c>
      <c r="B70" s="9">
        <v>6.3031530024968374</v>
      </c>
      <c r="C70" s="9">
        <v>8.3649187197758099</v>
      </c>
      <c r="D70" s="9">
        <v>2.4058139138536814</v>
      </c>
      <c r="E70" s="9">
        <v>2.4212533095327164</v>
      </c>
      <c r="F70" s="9">
        <v>0.94079396041588126</v>
      </c>
      <c r="G70" s="9">
        <v>0.13858001070936277</v>
      </c>
      <c r="H70" s="312">
        <v>0.5739748783896369</v>
      </c>
      <c r="I70" s="220"/>
    </row>
    <row r="71" spans="1:10">
      <c r="A71" s="138" t="s">
        <v>142</v>
      </c>
      <c r="B71" s="9">
        <v>2.9562934076644747</v>
      </c>
      <c r="C71" s="9">
        <v>3.3318510004457536</v>
      </c>
      <c r="D71" s="9">
        <v>0.8192828803675386</v>
      </c>
      <c r="E71" s="9">
        <v>7.834402538130365</v>
      </c>
      <c r="F71" s="9">
        <v>2.4248600869421448</v>
      </c>
      <c r="G71" s="9">
        <v>0.70007511829888014</v>
      </c>
      <c r="H71" s="312">
        <v>3.4298867545486305</v>
      </c>
      <c r="I71" s="220"/>
    </row>
    <row r="72" spans="1:10">
      <c r="A72" s="138" t="s">
        <v>143</v>
      </c>
      <c r="B72" s="9">
        <v>4.5486982667841129</v>
      </c>
      <c r="C72" s="9">
        <v>2.4028712363055833</v>
      </c>
      <c r="D72" s="9">
        <v>7.3074218429905731</v>
      </c>
      <c r="E72" s="9">
        <v>4.4875839969067561</v>
      </c>
      <c r="F72" s="9">
        <v>0.8557843826493392</v>
      </c>
      <c r="G72" s="9">
        <v>0.33667544763435225</v>
      </c>
      <c r="H72" s="312">
        <v>1.9246855599451744</v>
      </c>
      <c r="I72" s="220"/>
    </row>
    <row r="73" spans="1:10">
      <c r="A73" s="138" t="s">
        <v>144</v>
      </c>
      <c r="B73" s="9">
        <v>5.7590008124104521</v>
      </c>
      <c r="C73" s="9">
        <v>7.9335002801213248</v>
      </c>
      <c r="D73" s="9">
        <v>7.3511524647978446</v>
      </c>
      <c r="E73" s="9">
        <v>9.2952225244173992</v>
      </c>
      <c r="F73" s="9">
        <v>3.758256107490217</v>
      </c>
      <c r="G73" s="9">
        <v>0.60009869185839626</v>
      </c>
      <c r="H73" s="312">
        <v>2.112098215485501</v>
      </c>
      <c r="I73" s="220"/>
    </row>
    <row r="74" spans="1:10">
      <c r="A74" s="138" t="s">
        <v>145</v>
      </c>
      <c r="B74" s="9">
        <v>2.8396211667141307</v>
      </c>
      <c r="C74" s="9">
        <v>2.6832204857024795</v>
      </c>
      <c r="D74" s="9">
        <v>2.2165664384703363</v>
      </c>
      <c r="E74" s="9">
        <v>1.8246073774850657</v>
      </c>
      <c r="F74" s="9">
        <v>1.4022671039013308</v>
      </c>
      <c r="G74" s="9">
        <v>0.17600028792840491</v>
      </c>
      <c r="H74" s="312">
        <v>0.62052359644172106</v>
      </c>
      <c r="I74" s="220"/>
    </row>
    <row r="75" spans="1:10">
      <c r="A75" s="138" t="s">
        <v>146</v>
      </c>
      <c r="B75" s="9">
        <v>2.441961910533299</v>
      </c>
      <c r="C75" s="9">
        <v>2.5554414656854285</v>
      </c>
      <c r="D75" s="9">
        <v>1.2752692730101012</v>
      </c>
      <c r="E75" s="9">
        <v>4.080168303928895</v>
      </c>
      <c r="F75" s="9">
        <v>6.8538494776938501</v>
      </c>
      <c r="G75" s="9">
        <v>14.486013079217228</v>
      </c>
      <c r="H75" s="312">
        <v>5.1219966943481419</v>
      </c>
      <c r="I75" s="220"/>
    </row>
    <row r="76" spans="1:10">
      <c r="A76" s="138" t="s">
        <v>147</v>
      </c>
      <c r="B76" s="9">
        <v>5.1745520014437947</v>
      </c>
      <c r="C76" s="9">
        <v>6.1745421367561599</v>
      </c>
      <c r="D76" s="9">
        <v>4.8490450542815884</v>
      </c>
      <c r="E76" s="9">
        <v>2.559951334387923</v>
      </c>
      <c r="F76" s="9">
        <v>1.3393989274511944</v>
      </c>
      <c r="G76" s="9">
        <v>0.3482857439448529</v>
      </c>
      <c r="H76" s="312">
        <v>2.0118620495041526</v>
      </c>
      <c r="I76" s="220"/>
    </row>
    <row r="77" spans="1:10">
      <c r="A77" s="138" t="s">
        <v>148</v>
      </c>
      <c r="B77" s="9">
        <v>13.259015644972216</v>
      </c>
      <c r="C77" s="9">
        <v>8.7447796892280572</v>
      </c>
      <c r="D77" s="9">
        <v>18.227113302409069</v>
      </c>
      <c r="E77" s="9">
        <v>11.903398202379405</v>
      </c>
      <c r="F77" s="9">
        <v>11.629635969542845</v>
      </c>
      <c r="G77" s="9">
        <v>3.0111027183427175</v>
      </c>
      <c r="H77" s="312">
        <v>3.1524001249697653</v>
      </c>
      <c r="I77" s="220"/>
    </row>
    <row r="78" spans="1:10">
      <c r="A78" s="138" t="s">
        <v>149</v>
      </c>
      <c r="B78" s="9">
        <v>6.7844344475277776</v>
      </c>
      <c r="C78" s="9">
        <v>7.3728571735758415</v>
      </c>
      <c r="D78" s="9">
        <v>10.841322479981274</v>
      </c>
      <c r="E78" s="9">
        <v>4.1007663903480278</v>
      </c>
      <c r="F78" s="9">
        <v>1.4800035794053279</v>
      </c>
      <c r="G78" s="9">
        <v>1.1794099481346974</v>
      </c>
      <c r="H78" s="312">
        <v>4.5918620159101291</v>
      </c>
      <c r="I78" s="220"/>
    </row>
    <row r="79" spans="1:10">
      <c r="A79" s="220"/>
      <c r="B79" s="220"/>
      <c r="C79" s="220"/>
      <c r="D79" s="220"/>
      <c r="E79" s="220"/>
      <c r="F79" s="220"/>
      <c r="G79" s="220"/>
      <c r="H79" s="220"/>
      <c r="I79" s="220"/>
      <c r="J79" s="220"/>
    </row>
    <row r="80" spans="1:10">
      <c r="A80" s="5"/>
    </row>
    <row r="81" spans="1:9">
      <c r="A81" s="5"/>
    </row>
    <row r="82" spans="1:9" ht="24" customHeight="1">
      <c r="A82" s="443" t="s">
        <v>0</v>
      </c>
      <c r="B82" s="448" t="s">
        <v>621</v>
      </c>
      <c r="C82" s="448"/>
      <c r="D82" s="448"/>
      <c r="E82" s="448"/>
      <c r="F82" s="448"/>
      <c r="G82" s="448" t="s">
        <v>622</v>
      </c>
      <c r="H82" s="444"/>
      <c r="I82" s="240"/>
    </row>
    <row r="83" spans="1:9" ht="27" customHeight="1">
      <c r="A83" s="443"/>
      <c r="B83" s="448" t="s">
        <v>562</v>
      </c>
      <c r="C83" s="448"/>
      <c r="D83" s="448" t="s">
        <v>563</v>
      </c>
      <c r="E83" s="448"/>
      <c r="F83" s="448" t="s">
        <v>564</v>
      </c>
      <c r="G83" s="448"/>
      <c r="H83" s="444"/>
      <c r="I83" s="240"/>
    </row>
    <row r="84" spans="1:9" ht="25.5">
      <c r="A84" s="443"/>
      <c r="B84" s="22" t="s">
        <v>122</v>
      </c>
      <c r="C84" s="22" t="s">
        <v>127</v>
      </c>
      <c r="D84" s="22" t="s">
        <v>122</v>
      </c>
      <c r="E84" s="22" t="s">
        <v>128</v>
      </c>
      <c r="F84" s="448"/>
      <c r="G84" s="22" t="s">
        <v>129</v>
      </c>
      <c r="H84" s="21" t="s">
        <v>623</v>
      </c>
      <c r="I84" s="240"/>
    </row>
    <row r="85" spans="1:9">
      <c r="A85" s="443"/>
      <c r="B85" s="448" t="s">
        <v>132</v>
      </c>
      <c r="C85" s="448"/>
      <c r="D85" s="448"/>
      <c r="E85" s="448"/>
      <c r="F85" s="448"/>
      <c r="G85" s="448"/>
      <c r="H85" s="444"/>
      <c r="I85" s="296"/>
    </row>
    <row r="86" spans="1:9" ht="6" customHeight="1">
      <c r="A86" s="297"/>
      <c r="B86" s="298"/>
      <c r="C86" s="298"/>
      <c r="D86" s="298"/>
      <c r="E86" s="298"/>
      <c r="F86" s="298"/>
      <c r="G86" s="298"/>
      <c r="H86" s="243"/>
      <c r="I86" s="315"/>
    </row>
    <row r="87" spans="1:9">
      <c r="A87" s="6" t="s">
        <v>620</v>
      </c>
      <c r="B87" s="144">
        <v>100</v>
      </c>
      <c r="C87" s="144">
        <v>100</v>
      </c>
      <c r="D87" s="144">
        <v>100</v>
      </c>
      <c r="E87" s="144">
        <v>100</v>
      </c>
      <c r="F87" s="144">
        <v>100</v>
      </c>
      <c r="G87" s="144">
        <v>100</v>
      </c>
      <c r="H87" s="310">
        <v>100</v>
      </c>
      <c r="I87" s="311"/>
    </row>
    <row r="88" spans="1:9">
      <c r="A88" s="138" t="s">
        <v>134</v>
      </c>
      <c r="B88" s="9">
        <v>1.6852059346628423</v>
      </c>
      <c r="C88" s="9">
        <v>1.7314337446526322</v>
      </c>
      <c r="D88" s="9">
        <v>1.7221146392034088</v>
      </c>
      <c r="E88" s="9">
        <v>3.6550740037548408</v>
      </c>
      <c r="F88" s="9">
        <v>4.2816288717928064</v>
      </c>
      <c r="G88" s="9">
        <v>7.1853112503178398</v>
      </c>
      <c r="H88" s="11">
        <v>9.1350660206804619</v>
      </c>
      <c r="I88" s="220"/>
    </row>
    <row r="89" spans="1:9">
      <c r="A89" s="138" t="s">
        <v>135</v>
      </c>
      <c r="B89" s="9">
        <v>8.2470593120265452</v>
      </c>
      <c r="C89" s="9">
        <v>6.8499941487770961</v>
      </c>
      <c r="D89" s="9">
        <v>9.8711031970243397</v>
      </c>
      <c r="E89" s="9">
        <v>13.99387089123813</v>
      </c>
      <c r="F89" s="9">
        <v>3.0077225308223818</v>
      </c>
      <c r="G89" s="9">
        <v>10.069211684118876</v>
      </c>
      <c r="H89" s="11">
        <v>12.019745612017518</v>
      </c>
      <c r="I89" s="220"/>
    </row>
    <row r="90" spans="1:9" s="489" customFormat="1">
      <c r="A90" s="485" t="s">
        <v>136</v>
      </c>
      <c r="B90" s="486">
        <v>6.1237778458630929</v>
      </c>
      <c r="C90" s="486">
        <v>5.7606508510278642</v>
      </c>
      <c r="D90" s="486">
        <v>3.9602969501559087</v>
      </c>
      <c r="E90" s="486">
        <v>3.8604375701382825</v>
      </c>
      <c r="F90" s="486">
        <v>6.7027466431341249</v>
      </c>
      <c r="G90" s="486">
        <v>11.114610542212771</v>
      </c>
      <c r="H90" s="487">
        <v>11.99402487492055</v>
      </c>
      <c r="I90" s="488"/>
    </row>
    <row r="91" spans="1:9">
      <c r="A91" s="138" t="s">
        <v>137</v>
      </c>
      <c r="B91" s="9">
        <v>1.3021788489401445</v>
      </c>
      <c r="C91" s="9">
        <v>1.2832056899892077</v>
      </c>
      <c r="D91" s="9">
        <v>1.230320392515289</v>
      </c>
      <c r="E91" s="9">
        <v>1.2007806465375042</v>
      </c>
      <c r="F91" s="9">
        <v>2.3127313738342052</v>
      </c>
      <c r="G91" s="9">
        <v>2.1078454034811958</v>
      </c>
      <c r="H91" s="11">
        <v>1.9790128677879919</v>
      </c>
      <c r="I91" s="220"/>
    </row>
    <row r="92" spans="1:9">
      <c r="A92" s="138" t="s">
        <v>138</v>
      </c>
      <c r="B92" s="9">
        <v>7.7581819291366063</v>
      </c>
      <c r="C92" s="9">
        <v>7.6933016500448588</v>
      </c>
      <c r="D92" s="9">
        <v>10.382802208779653</v>
      </c>
      <c r="E92" s="9">
        <v>8.3149720639303411</v>
      </c>
      <c r="F92" s="9">
        <v>5.1630006920617948</v>
      </c>
      <c r="G92" s="9">
        <v>6.3619175855081185</v>
      </c>
      <c r="H92" s="11">
        <v>3.8466104272857446</v>
      </c>
      <c r="I92" s="220"/>
    </row>
    <row r="93" spans="1:9">
      <c r="A93" s="138" t="s">
        <v>139</v>
      </c>
      <c r="B93" s="9">
        <v>2.7059928569136757</v>
      </c>
      <c r="C93" s="9">
        <v>3.2878184040464458</v>
      </c>
      <c r="D93" s="9">
        <v>1.1597447366922362</v>
      </c>
      <c r="E93" s="9">
        <v>1.8419124515242611</v>
      </c>
      <c r="F93" s="9">
        <v>28.805515988824489</v>
      </c>
      <c r="G93" s="9">
        <v>2.2072902460260591</v>
      </c>
      <c r="H93" s="11">
        <v>2.3671734146504328</v>
      </c>
      <c r="I93" s="220"/>
    </row>
    <row r="94" spans="1:9">
      <c r="A94" s="138" t="s">
        <v>140</v>
      </c>
      <c r="B94" s="9">
        <v>19.231945210753761</v>
      </c>
      <c r="C94" s="9">
        <v>22.705101616237798</v>
      </c>
      <c r="D94" s="9">
        <v>10.315565656136558</v>
      </c>
      <c r="E94" s="9">
        <v>7.6636383269361481</v>
      </c>
      <c r="F94" s="9">
        <v>3.0659436024562701</v>
      </c>
      <c r="G94" s="9">
        <v>13.334325373893346</v>
      </c>
      <c r="H94" s="11">
        <v>12.334700984065508</v>
      </c>
      <c r="I94" s="220"/>
    </row>
    <row r="95" spans="1:9">
      <c r="A95" s="138" t="s">
        <v>141</v>
      </c>
      <c r="B95" s="9">
        <v>1.9938389779485362</v>
      </c>
      <c r="C95" s="9">
        <v>1.7229819782334506</v>
      </c>
      <c r="D95" s="9">
        <v>2.8776576710608648</v>
      </c>
      <c r="E95" s="9">
        <v>3.4930355252471319</v>
      </c>
      <c r="F95" s="9">
        <v>0.82534777020619055</v>
      </c>
      <c r="G95" s="9">
        <v>4.772196666743719</v>
      </c>
      <c r="H95" s="11">
        <v>7.1639672258453828</v>
      </c>
      <c r="I95" s="220"/>
    </row>
    <row r="96" spans="1:9">
      <c r="A96" s="138" t="s">
        <v>142</v>
      </c>
      <c r="B96" s="9">
        <v>1.1688986976481417</v>
      </c>
      <c r="C96" s="9">
        <v>1.5728818573081775</v>
      </c>
      <c r="D96" s="9">
        <v>1.1955009665776177</v>
      </c>
      <c r="E96" s="9">
        <v>1.6235646080404473</v>
      </c>
      <c r="F96" s="9">
        <v>6.7617000552917101</v>
      </c>
      <c r="G96" s="9">
        <v>2.2447084749158215</v>
      </c>
      <c r="H96" s="11">
        <v>2.7361670660800357</v>
      </c>
      <c r="I96" s="220"/>
    </row>
    <row r="97" spans="1:9">
      <c r="A97" s="138" t="s">
        <v>143</v>
      </c>
      <c r="B97" s="9">
        <v>16.191540909802963</v>
      </c>
      <c r="C97" s="9">
        <v>18.576251186497981</v>
      </c>
      <c r="D97" s="9">
        <v>2.9686389574281042</v>
      </c>
      <c r="E97" s="9">
        <v>2.9684972289167799</v>
      </c>
      <c r="F97" s="9">
        <v>10.8690318824447</v>
      </c>
      <c r="G97" s="9">
        <v>6.4057407364600918</v>
      </c>
      <c r="H97" s="11">
        <v>2.8342273762622328</v>
      </c>
      <c r="I97" s="220"/>
    </row>
    <row r="98" spans="1:9">
      <c r="A98" s="138" t="s">
        <v>144</v>
      </c>
      <c r="B98" s="9">
        <v>3.4507511439067029</v>
      </c>
      <c r="C98" s="9">
        <v>2.9074482816908733</v>
      </c>
      <c r="D98" s="9">
        <v>7.1599090947709829</v>
      </c>
      <c r="E98" s="9">
        <v>8.0884096777911889</v>
      </c>
      <c r="F98" s="9">
        <v>5.3827028491708075</v>
      </c>
      <c r="G98" s="9">
        <v>5.5165160306049339</v>
      </c>
      <c r="H98" s="11">
        <v>6.9122007800308154</v>
      </c>
      <c r="I98" s="220"/>
    </row>
    <row r="99" spans="1:9">
      <c r="A99" s="138" t="s">
        <v>145</v>
      </c>
      <c r="B99" s="9">
        <v>2.0262389203206777</v>
      </c>
      <c r="C99" s="9">
        <v>1.9276528794518053</v>
      </c>
      <c r="D99" s="9">
        <v>1.8446504506212495</v>
      </c>
      <c r="E99" s="9">
        <v>2.2768857343867377</v>
      </c>
      <c r="F99" s="9">
        <v>4.0769396954195765</v>
      </c>
      <c r="G99" s="9">
        <v>2.2372922493701024</v>
      </c>
      <c r="H99" s="11">
        <v>2.6637038356049194</v>
      </c>
      <c r="I99" s="220"/>
    </row>
    <row r="100" spans="1:9">
      <c r="A100" s="138" t="s">
        <v>146</v>
      </c>
      <c r="B100" s="9">
        <v>2.4950314845653594</v>
      </c>
      <c r="C100" s="9">
        <v>2.1714132003588751</v>
      </c>
      <c r="D100" s="9">
        <v>1.6816651142928642</v>
      </c>
      <c r="E100" s="9">
        <v>2.4093783578599259</v>
      </c>
      <c r="F100" s="9">
        <v>2.3328707382358651</v>
      </c>
      <c r="G100" s="9">
        <v>2.4037239083701261</v>
      </c>
      <c r="H100" s="11">
        <v>2.0879550282804451</v>
      </c>
      <c r="I100" s="220"/>
    </row>
    <row r="101" spans="1:9">
      <c r="A101" s="138" t="s">
        <v>147</v>
      </c>
      <c r="B101" s="9">
        <v>7.475563208512817</v>
      </c>
      <c r="C101" s="9">
        <v>8.14331757837388</v>
      </c>
      <c r="D101" s="9">
        <v>4.974410411768929</v>
      </c>
      <c r="E101" s="9">
        <v>5.5134155405897776</v>
      </c>
      <c r="F101" s="9">
        <v>5.281273686638813</v>
      </c>
      <c r="G101" s="9">
        <v>5.1898650054321456</v>
      </c>
      <c r="H101" s="11">
        <v>4.3685682700083843</v>
      </c>
      <c r="I101" s="220"/>
    </row>
    <row r="102" spans="1:9">
      <c r="A102" s="138" t="s">
        <v>148</v>
      </c>
      <c r="B102" s="9">
        <v>16.453099667884864</v>
      </c>
      <c r="C102" s="9">
        <v>11.95360142769839</v>
      </c>
      <c r="D102" s="9">
        <v>36.322690189288195</v>
      </c>
      <c r="E102" s="9">
        <v>29.930746105710565</v>
      </c>
      <c r="F102" s="9">
        <v>8.3369645217633312</v>
      </c>
      <c r="G102" s="9">
        <v>14.262653814444112</v>
      </c>
      <c r="H102" s="11">
        <v>13.067865648719032</v>
      </c>
      <c r="I102" s="220"/>
    </row>
    <row r="103" spans="1:9">
      <c r="A103" s="138" t="s">
        <v>149</v>
      </c>
      <c r="B103" s="9">
        <v>1.690663594858538</v>
      </c>
      <c r="C103" s="9">
        <v>1.7129455056106726</v>
      </c>
      <c r="D103" s="9">
        <v>2.3329386389704134</v>
      </c>
      <c r="E103" s="9">
        <v>3.1655137600214109</v>
      </c>
      <c r="F103" s="9">
        <v>2.7938790979029431</v>
      </c>
      <c r="G103" s="9">
        <v>4.5866947134832765</v>
      </c>
      <c r="H103" s="11">
        <v>4.489134225150428</v>
      </c>
      <c r="I103" s="220"/>
    </row>
    <row r="104" spans="1:9" ht="6" customHeight="1">
      <c r="A104" s="316"/>
      <c r="B104" s="217"/>
      <c r="C104" s="217"/>
      <c r="D104" s="217"/>
      <c r="E104" s="217"/>
      <c r="F104" s="217"/>
      <c r="G104" s="217"/>
      <c r="H104" s="222"/>
      <c r="I104" s="220"/>
    </row>
    <row r="105" spans="1:9" s="206" customFormat="1" ht="11.25">
      <c r="A105" s="145" t="s">
        <v>699</v>
      </c>
      <c r="B105" s="386"/>
      <c r="C105" s="386"/>
      <c r="D105" s="386"/>
      <c r="E105" s="386"/>
      <c r="F105" s="386"/>
      <c r="G105" s="386"/>
      <c r="H105" s="386"/>
    </row>
    <row r="106" spans="1:9" s="206" customFormat="1" ht="11.25">
      <c r="A106" s="145"/>
    </row>
    <row r="107" spans="1:9" s="206" customFormat="1" ht="11.25">
      <c r="A107" s="145"/>
    </row>
    <row r="108" spans="1:9" s="206" customFormat="1" ht="11.25">
      <c r="A108" s="145"/>
    </row>
  </sheetData>
  <mergeCells count="35"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  <mergeCell ref="A31:A34"/>
    <mergeCell ref="B31:F31"/>
    <mergeCell ref="G31:H32"/>
    <mergeCell ref="B32:C32"/>
    <mergeCell ref="D32:E32"/>
    <mergeCell ref="F32:F33"/>
    <mergeCell ref="B34:F34"/>
    <mergeCell ref="G34:H34"/>
    <mergeCell ref="A56:A60"/>
    <mergeCell ref="B56:H56"/>
    <mergeCell ref="B57:D57"/>
    <mergeCell ref="E57:E59"/>
    <mergeCell ref="F57:F59"/>
    <mergeCell ref="G57:G59"/>
    <mergeCell ref="H57:H59"/>
    <mergeCell ref="B58:B59"/>
    <mergeCell ref="C58:D58"/>
    <mergeCell ref="B60:H60"/>
    <mergeCell ref="A82:A85"/>
    <mergeCell ref="B82:F82"/>
    <mergeCell ref="G82:H83"/>
    <mergeCell ref="B83:C83"/>
    <mergeCell ref="D83:E83"/>
    <mergeCell ref="F83:F84"/>
    <mergeCell ref="B85:H8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16</vt:i4>
      </vt:variant>
    </vt:vector>
  </HeadingPairs>
  <TitlesOfParts>
    <vt:vector size="62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Tabl.5!_Hlk196018957</vt:lpstr>
      <vt:lpstr>Tabl.13!Obszar_wydruku</vt:lpstr>
      <vt:lpstr>Tabl.15!Obszar_wydruku</vt:lpstr>
      <vt:lpstr>Tabl.18!Obszar_wydruku</vt:lpstr>
      <vt:lpstr>Tabl.19!Obszar_wydruku</vt:lpstr>
      <vt:lpstr>Tabl.33!Obszar_wydruku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2019-07-03T06:30:22Z</cp:lastPrinted>
  <dcterms:created xsi:type="dcterms:W3CDTF">2016-04-04T07:18:35Z</dcterms:created>
  <dcterms:modified xsi:type="dcterms:W3CDTF">2020-07-27T11:22:18Z</dcterms:modified>
</cp:coreProperties>
</file>