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gus09\PZ\PZ-07\FDF\WND\IS WND\IS 2025\"/>
    </mc:Choice>
  </mc:AlternateContent>
  <xr:revisionPtr revIDLastSave="0" documentId="13_ncr:1_{09AFF23B-63CD-4DC9-9CB9-7D78161DF3D8}" xr6:coauthVersionLast="36" xr6:coauthVersionMax="36" xr10:uidLastSave="{00000000-0000-0000-0000-000000000000}"/>
  <bookViews>
    <workbookView xWindow="0" yWindow="0" windowWidth="12240" windowHeight="6885" tabRatio="595" activeTab="10" xr2:uid="{00000000-000D-0000-FFFF-FFFF00000000}"/>
  </bookViews>
  <sheets>
    <sheet name="List of tables" sheetId="52" r:id="rId1"/>
    <sheet name="Tabl.1" sheetId="28" r:id="rId2"/>
    <sheet name="Tabl.2" sheetId="27" r:id="rId3"/>
    <sheet name="Tabl.3" sheetId="26" r:id="rId4"/>
    <sheet name="Tabl.4" sheetId="54" r:id="rId5"/>
    <sheet name="Tabl.5" sheetId="53" r:id="rId6"/>
    <sheet name="Tabl.6" sheetId="56" r:id="rId7"/>
    <sheet name="Tabl.7" sheetId="57" r:id="rId8"/>
    <sheet name="Tabl.8" sheetId="58" r:id="rId9"/>
    <sheet name="Tabl.9" sheetId="48" r:id="rId10"/>
    <sheet name="Tabl.10" sheetId="44" r:id="rId11"/>
    <sheet name="Wykres1" sheetId="42" state="hidden" r:id="rId12"/>
    <sheet name="Wykres2" sheetId="43" state="hidden" r:id="rId13"/>
  </sheets>
  <calcPr calcId="191029"/>
</workbook>
</file>

<file path=xl/calcChain.xml><?xml version="1.0" encoding="utf-8"?>
<calcChain xmlns="http://schemas.openxmlformats.org/spreadsheetml/2006/main">
  <c r="C7" i="43" l="1"/>
  <c r="C6" i="43"/>
  <c r="C5" i="43"/>
  <c r="B5" i="43"/>
  <c r="C4" i="43"/>
  <c r="B4" i="43"/>
  <c r="C3" i="43"/>
  <c r="C2" i="43"/>
  <c r="B2" i="43"/>
  <c r="C9" i="42"/>
  <c r="C8" i="42"/>
  <c r="C3" i="42"/>
  <c r="C5" i="42"/>
  <c r="C4" i="42"/>
  <c r="B5" i="42"/>
  <c r="B4" i="42"/>
  <c r="C2" i="42"/>
  <c r="B2" i="42"/>
  <c r="E5" i="43" l="1"/>
  <c r="D5" i="43"/>
  <c r="E4" i="43"/>
  <c r="D4" i="43"/>
</calcChain>
</file>

<file path=xl/sharedStrings.xml><?xml version="1.0" encoding="utf-8"?>
<sst xmlns="http://schemas.openxmlformats.org/spreadsheetml/2006/main" count="260" uniqueCount="149">
  <si>
    <t>I</t>
  </si>
  <si>
    <t>II</t>
  </si>
  <si>
    <t>Liczba spraw</t>
  </si>
  <si>
    <t>Wierzytelności ogółem przyjęte do obsługi w 2017 r.</t>
  </si>
  <si>
    <t>Odzyskane wierzytelności ogółem w 2017 r.</t>
  </si>
  <si>
    <t>Wierzytelności konsumenckie przyjęte do obsługi w 2017 r.</t>
  </si>
  <si>
    <t>Wierzytelności korporacyjne przyjęte do obsługi w 2017 r.</t>
  </si>
  <si>
    <t>Wierzytelności konsumenckie odzyskane w 2017 r.</t>
  </si>
  <si>
    <t>Wierzytelności korporacyjne odzyskane w 2017 r.</t>
  </si>
  <si>
    <t>Wartość w tys. zł</t>
  </si>
  <si>
    <t>Wykres 1 Wierzytelności w 2017 r. według liczby spraw i wartości nominalnej</t>
  </si>
  <si>
    <t>Udział w liczbie prowadzonych spraw</t>
  </si>
  <si>
    <t>Udział w wartości nominalnej wierzytelności</t>
  </si>
  <si>
    <t>Liczba wierzytelności ogółem przyjętych do obsługi w 2017 r.</t>
  </si>
  <si>
    <t>Liczba spraw wierzytelności konsumenckich przyjętych do obsługi w ciągu 2017 r.</t>
  </si>
  <si>
    <t>Liczba spraw wierzytelności korporacyjnych przyjętych do obsługi w ciągu 2017 r.</t>
  </si>
  <si>
    <t>Wierzytelności korporacyjne przyjęte do obsługi w ciągu 2017 r.</t>
  </si>
  <si>
    <t>Wierzytelności konsumenckie przyjęte do obsługi w ciągu 2017 r.</t>
  </si>
  <si>
    <t>Wartość nominalna w tys. zł</t>
  </si>
  <si>
    <t xml:space="preserve">
Number of divisions and authorized representative offices</t>
  </si>
  <si>
    <t>Total</t>
  </si>
  <si>
    <t>Specification</t>
  </si>
  <si>
    <t>Banks</t>
  </si>
  <si>
    <t xml:space="preserve">Enterprises belonging to the enterprises group </t>
  </si>
  <si>
    <t>number of cases</t>
  </si>
  <si>
    <t>Revenues from total activity</t>
  </si>
  <si>
    <t>Net revenues from sale</t>
  </si>
  <si>
    <t>Other operating revenues</t>
  </si>
  <si>
    <t>Financial revenues</t>
  </si>
  <si>
    <t>Total activity expenses</t>
  </si>
  <si>
    <t>Costs of operating activity</t>
  </si>
  <si>
    <t>Other operating costs</t>
  </si>
  <si>
    <t>Financial costs</t>
  </si>
  <si>
    <t>Net profit (loss)</t>
  </si>
  <si>
    <t>Gross profit (loss)</t>
  </si>
  <si>
    <t>Long-term receivables</t>
  </si>
  <si>
    <t>Inventories</t>
  </si>
  <si>
    <t>Share capital (fund)</t>
  </si>
  <si>
    <t>Supplementary capital (fund)</t>
  </si>
  <si>
    <t>Other reserve capital (fund)</t>
  </si>
  <si>
    <t>TOTAL LIABILITIES</t>
  </si>
  <si>
    <t>Own shares</t>
  </si>
  <si>
    <t xml:space="preserve">
 Fixed assets </t>
  </si>
  <si>
    <t xml:space="preserve">Intangible assets </t>
  </si>
  <si>
    <t xml:space="preserve">Current assets </t>
  </si>
  <si>
    <t xml:space="preserve">Called up share capital </t>
  </si>
  <si>
    <t xml:space="preserve">TOTAL ASSETS </t>
  </si>
  <si>
    <t xml:space="preserve">Net profit (loss) </t>
  </si>
  <si>
    <t xml:space="preserve">Liabilities and provision for liabilities </t>
  </si>
  <si>
    <t xml:space="preserve">Provisions for liabilities </t>
  </si>
  <si>
    <t xml:space="preserve"> Short-term liabilities </t>
  </si>
  <si>
    <t xml:space="preserve"> Accruals  </t>
  </si>
  <si>
    <t xml:space="preserve">Long-term liabilities </t>
  </si>
  <si>
    <t>LIST OF TABLES</t>
  </si>
  <si>
    <t>own wallet</t>
  </si>
  <si>
    <t>On behalf of external investment funds</t>
  </si>
  <si>
    <t>Loan companies</t>
  </si>
  <si>
    <t>Insurance companies</t>
  </si>
  <si>
    <t>Telecommunications, cable and digital TV operators</t>
  </si>
  <si>
    <t>Other mass service providers (electricity, water, gas)</t>
  </si>
  <si>
    <t>Other creditors</t>
  </si>
  <si>
    <t>w %</t>
  </si>
  <si>
    <t>Debts</t>
  </si>
  <si>
    <t>Bank credit</t>
  </si>
  <si>
    <t>External loan</t>
  </si>
  <si>
    <t>Internal loan</t>
  </si>
  <si>
    <t>Corporate bonds</t>
  </si>
  <si>
    <t>Own funds / revenues</t>
  </si>
  <si>
    <t>Equity capital</t>
  </si>
  <si>
    <t xml:space="preserve">Share equity (fund) </t>
  </si>
  <si>
    <t>Long-term investments</t>
  </si>
  <si>
    <t xml:space="preserve">Dominant shareholder </t>
  </si>
  <si>
    <t>Participation in a capital group</t>
  </si>
  <si>
    <t>Other financial institutions</t>
  </si>
  <si>
    <t>Non-financial sector (enterprises and natural persons)</t>
  </si>
  <si>
    <t>Joint-stock companies</t>
  </si>
  <si>
    <t>with a predominance of foreign capital</t>
  </si>
  <si>
    <t>Limited liability companies</t>
  </si>
  <si>
    <t>-</t>
  </si>
  <si>
    <t>Return to list of tables</t>
  </si>
  <si>
    <r>
      <t xml:space="preserve">Accepted on commission
</t>
    </r>
    <r>
      <rPr>
        <i/>
        <sz val="9.5"/>
        <rFont val="Fira Sans"/>
        <family val="2"/>
      </rPr>
      <t>(from entities not related personally or by capital)</t>
    </r>
    <r>
      <rPr>
        <sz val="9.5"/>
        <rFont val="Fira Sans"/>
        <family val="2"/>
      </rPr>
      <t xml:space="preserve"> </t>
    </r>
  </si>
  <si>
    <r>
      <rPr>
        <sz val="9.5"/>
        <color theme="1"/>
        <rFont val="Fira Sans"/>
        <family val="2"/>
      </rPr>
      <t>value</t>
    </r>
    <r>
      <rPr>
        <i/>
        <sz val="9.5"/>
        <color theme="1"/>
        <rFont val="Fira Sans"/>
        <family val="2"/>
      </rPr>
      <t xml:space="preserve"> 
in thousand PLN</t>
    </r>
  </si>
  <si>
    <r>
      <t xml:space="preserve">Accepted on commission
</t>
    </r>
    <r>
      <rPr>
        <i/>
        <sz val="9.5"/>
        <rFont val="Fira Sans"/>
        <family val="2"/>
        <charset val="238"/>
      </rPr>
      <t>(from entities not related personally or by capital)</t>
    </r>
    <r>
      <rPr>
        <sz val="9.5"/>
        <rFont val="Fira Sans"/>
        <family val="2"/>
        <charset val="238"/>
      </rPr>
      <t xml:space="preserve"> </t>
    </r>
  </si>
  <si>
    <r>
      <t xml:space="preserve"> </t>
    </r>
    <r>
      <rPr>
        <i/>
        <sz val="9.5"/>
        <rFont val="Fira Sans"/>
        <family val="2"/>
        <charset val="238"/>
      </rPr>
      <t xml:space="preserve">in thousand PLN </t>
    </r>
  </si>
  <si>
    <t>.</t>
  </si>
  <si>
    <t>Table 4. Number and value of receivables (at nominal value) accepted for service in 2025</t>
  </si>
  <si>
    <t>Table 6. Number and value of receivables accepted for service by original creditors in 2025</t>
  </si>
  <si>
    <t>Table 7. Costs assigned and directly related to debt service (court, enforcement and other costs) in 2025</t>
  </si>
  <si>
    <t>Table 8. Sources of financing of purchased debts in 2025</t>
  </si>
  <si>
    <t xml:space="preserve">Table 6. Number and value of receivables accepted for service by original creditors in 2025 </t>
  </si>
  <si>
    <t>Table 8. Sources of financing for purchased debts in 2025</t>
  </si>
  <si>
    <r>
      <t xml:space="preserve">2024 </t>
    </r>
    <r>
      <rPr>
        <vertAlign val="superscript"/>
        <sz val="9.5"/>
        <rFont val="Fira Sans"/>
        <family val="2"/>
        <charset val="238"/>
      </rPr>
      <t>4</t>
    </r>
  </si>
  <si>
    <t xml:space="preserve">NOTES TO THE TABLES: </t>
  </si>
  <si>
    <t>The symbol (.) - the data cannot be published due to the need to maintain statistical confidentiality under the Public Statistics Act.</t>
  </si>
  <si>
    <t>The symbol (-) - the phenomenon did not occur</t>
  </si>
  <si>
    <t>"of which" - does not list all the components of the sum</t>
  </si>
  <si>
    <t>Number of enterprises</t>
  </si>
  <si>
    <t>the Entrepreneurs' Law Act</t>
  </si>
  <si>
    <r>
      <rPr>
        <sz val="9.5"/>
        <color theme="1"/>
        <rFont val="Fira Sans"/>
        <family val="2"/>
        <charset val="238"/>
      </rPr>
      <t xml:space="preserve">value </t>
    </r>
    <r>
      <rPr>
        <i/>
        <sz val="9.5"/>
        <color theme="1"/>
        <rFont val="Fira Sans"/>
        <family val="2"/>
        <charset val="238"/>
      </rPr>
      <t xml:space="preserve">
in thousand PLN</t>
    </r>
  </si>
  <si>
    <r>
      <rPr>
        <sz val="9.5"/>
        <color theme="1"/>
        <rFont val="Fira Sans"/>
        <family val="2"/>
        <charset val="238"/>
      </rPr>
      <t>value</t>
    </r>
    <r>
      <rPr>
        <i/>
        <sz val="9.5"/>
        <color theme="1"/>
        <rFont val="Fira Sans"/>
        <family val="2"/>
        <charset val="238"/>
      </rPr>
      <t xml:space="preserve">
 in thousand PLN</t>
    </r>
  </si>
  <si>
    <r>
      <t xml:space="preserve">legal costs
</t>
    </r>
    <r>
      <rPr>
        <i/>
        <sz val="9.5"/>
        <rFont val="Fira Sans"/>
        <family val="2"/>
        <charset val="238"/>
        <scheme val="minor"/>
      </rPr>
      <t>in thousand PLN</t>
    </r>
  </si>
  <si>
    <r>
      <rPr>
        <vertAlign val="superscript"/>
        <sz val="8"/>
        <rFont val="Fira Sans"/>
        <family val="2"/>
        <charset val="238"/>
        <scheme val="major"/>
      </rPr>
      <t xml:space="preserve">1 </t>
    </r>
    <r>
      <rPr>
        <sz val="8"/>
        <rFont val="Fira Sans"/>
        <family val="2"/>
        <charset val="238"/>
        <scheme val="major"/>
      </rPr>
      <t>Entities with a predominance of domestic capital also include companies with a 50% share of domestic and foreign capital.</t>
    </r>
  </si>
  <si>
    <r>
      <t>with a predominance of domestic capital</t>
    </r>
    <r>
      <rPr>
        <vertAlign val="superscript"/>
        <sz val="9.5"/>
        <rFont val="Fira Sans"/>
        <family val="2"/>
        <charset val="238"/>
      </rPr>
      <t>1</t>
    </r>
  </si>
  <si>
    <t>Based on</t>
  </si>
  <si>
    <t>contract of employment</t>
  </si>
  <si>
    <t>mandate contract, agency contract, contract for specific work</t>
  </si>
  <si>
    <t xml:space="preserve">As of 31 XII </t>
  </si>
  <si>
    <t>Companies with the prevailing share of domestic capital</t>
  </si>
  <si>
    <t>Companies with the prevailing share of foreign capital</t>
  </si>
  <si>
    <t>of which:</t>
  </si>
  <si>
    <r>
      <t xml:space="preserve">Purchased debts
</t>
    </r>
    <r>
      <rPr>
        <i/>
        <sz val="9.5"/>
        <rFont val="Fira Sans"/>
        <family val="2"/>
      </rPr>
      <t>(directly or indirectly through a personally or capital-related entity)</t>
    </r>
  </si>
  <si>
    <r>
      <t xml:space="preserve">Consumer debts </t>
    </r>
    <r>
      <rPr>
        <vertAlign val="superscript"/>
        <sz val="9.5"/>
        <rFont val="Fira Sans"/>
        <family val="2"/>
      </rPr>
      <t xml:space="preserve">2 </t>
    </r>
  </si>
  <si>
    <r>
      <t xml:space="preserve">Corporate debts </t>
    </r>
    <r>
      <rPr>
        <vertAlign val="superscript"/>
        <sz val="9.5"/>
        <rFont val="Fira Sans"/>
        <family val="2"/>
      </rPr>
      <t>3</t>
    </r>
  </si>
  <si>
    <r>
      <rPr>
        <vertAlign val="superscript"/>
        <sz val="8"/>
        <rFont val="Fira Sans"/>
        <family val="2"/>
        <charset val="238"/>
      </rPr>
      <t xml:space="preserve">2 </t>
    </r>
    <r>
      <rPr>
        <sz val="8"/>
        <rFont val="Fira Sans"/>
        <family val="2"/>
        <charset val="238"/>
      </rPr>
      <t>Unpaid liabilities of household members (natural persons), including private farms in agriculture, self-employed, retirees and pensioners, living on unearned sources.</t>
    </r>
  </si>
  <si>
    <r>
      <t xml:space="preserve">Consumer debts </t>
    </r>
    <r>
      <rPr>
        <vertAlign val="superscript"/>
        <sz val="9.5"/>
        <rFont val="Fira Sans"/>
        <family val="2"/>
        <charset val="238"/>
      </rPr>
      <t xml:space="preserve">2 </t>
    </r>
  </si>
  <si>
    <r>
      <t xml:space="preserve">Corporate debts </t>
    </r>
    <r>
      <rPr>
        <vertAlign val="superscript"/>
        <sz val="9.5"/>
        <rFont val="Fira Sans"/>
        <family val="2"/>
        <charset val="238"/>
      </rPr>
      <t>3</t>
    </r>
  </si>
  <si>
    <t>Short-term receivables</t>
  </si>
  <si>
    <t>Short-term investments</t>
  </si>
  <si>
    <t>Short-term accruals</t>
  </si>
  <si>
    <t>Table 5. Number and value of active receivables (at nominal value) in service</t>
  </si>
  <si>
    <t>ultimate parent unit</t>
  </si>
  <si>
    <t>subsidiary unit</t>
  </si>
  <si>
    <t>Debt collection enterprises</t>
  </si>
  <si>
    <t xml:space="preserve">Another form </t>
  </si>
  <si>
    <t xml:space="preserve">own securitization funds </t>
  </si>
  <si>
    <r>
      <rPr>
        <vertAlign val="superscript"/>
        <sz val="8"/>
        <rFont val="Fira Sans"/>
        <family val="2"/>
        <charset val="238"/>
      </rPr>
      <t xml:space="preserve">3 </t>
    </r>
    <r>
      <rPr>
        <sz val="8"/>
        <rFont val="Fira Sans"/>
        <family val="2"/>
        <charset val="238"/>
      </rPr>
      <t>Unpaid obligations of enterprises relating to non-payment to contractors for purchased goods, materials or provided services. This category also includes outstanding liabilities towards the State Treasury.</t>
    </r>
  </si>
  <si>
    <r>
      <t xml:space="preserve">Purchased debts
</t>
    </r>
    <r>
      <rPr>
        <i/>
        <sz val="9.5"/>
        <rFont val="Fira Sans"/>
        <family val="2"/>
        <charset val="238"/>
      </rPr>
      <t>(directly or indirectly through a personally or capital-related entity)</t>
    </r>
  </si>
  <si>
    <t>Tangible fixed assets</t>
  </si>
  <si>
    <t>Long-term accruals</t>
  </si>
  <si>
    <t>Total (71 enterprises)</t>
  </si>
  <si>
    <t xml:space="preserve"> Table 1. Enterpises conducting debt collection activity in 2025 according to selected criteria   </t>
  </si>
  <si>
    <t xml:space="preserve">Table 1. Enterpises conducting debt collection activity in 2025 according to selected criteria    </t>
  </si>
  <si>
    <t>Table 3. The number of employees in enterprises conducting debt collection activity in 2025</t>
  </si>
  <si>
    <t>Table 2. Legal form and dominant shareholders of enterprises conducting debt collection activity in 2025</t>
  </si>
  <si>
    <t>number of active cases</t>
  </si>
  <si>
    <t>the only kind of activity</t>
  </si>
  <si>
    <t>the dominant kind of activity</t>
  </si>
  <si>
    <t>parent and subsidiary unit (intermediate parent unit)</t>
  </si>
  <si>
    <t xml:space="preserve">Table 10. Selected items of the profit and loss statement of enterprises with the only and dominant debt collection activity </t>
  </si>
  <si>
    <t>Table 9. Selected balance sheet items of enterprises with the only and dominant debt collection activity</t>
  </si>
  <si>
    <t>the secondary kind of activity</t>
  </si>
  <si>
    <t>of the total is allocated to:</t>
  </si>
  <si>
    <r>
      <t xml:space="preserve">Accepted on commission**
</t>
    </r>
    <r>
      <rPr>
        <i/>
        <sz val="9.5"/>
        <rFont val="Fira Sans"/>
        <family val="2"/>
      </rPr>
      <t>(from entities not related personally or by capital)</t>
    </r>
    <r>
      <rPr>
        <sz val="9.5"/>
        <rFont val="Fira Sans"/>
        <family val="2"/>
      </rPr>
      <t xml:space="preserve"> </t>
    </r>
  </si>
  <si>
    <t>Total*</t>
  </si>
  <si>
    <t>* without cases accepted for service on behalf of external investment funds</t>
  </si>
  <si>
    <t>**Returning receivables are counted separately</t>
  </si>
  <si>
    <r>
      <rPr>
        <vertAlign val="superscript"/>
        <sz val="8"/>
        <rFont val="Fira Sans"/>
        <family val="2"/>
        <charset val="238"/>
      </rPr>
      <t>4</t>
    </r>
    <r>
      <rPr>
        <sz val="8"/>
        <rFont val="Fira Sans"/>
        <family val="2"/>
        <charset val="238"/>
      </rPr>
      <t xml:space="preserve"> Data for 2024 published in this table are presented for the population covered by the study for 2025 and may differ from the data published for 2024 in the signal information made available on August 4, 2025
</t>
    </r>
  </si>
  <si>
    <t xml:space="preserve"> As of 31.12.; in thousand PLN </t>
  </si>
  <si>
    <t xml:space="preserve"> As of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</si>
</sst>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3">
    <font>
      <sz val="11"/>
      <color theme="1"/>
      <name val="Czcionka tekstu podstawowego"/>
      <family val="2"/>
      <charset val="238"/>
    </font>
    <font>
      <sz val="11"/>
      <color indexed="8"/>
      <name val="Czcionka tekstu podstawowego"/>
      <family val="2"/>
      <charset val="238"/>
    </font>
    <font>
      <sz val="8"/>
      <name val="Fira Sans"/>
      <family val="2"/>
      <charset val="238"/>
    </font>
    <font>
      <sz val="11"/>
      <name val="Czcionka tekstu podstawowego"/>
      <family val="2"/>
      <charset val="238"/>
    </font>
    <font>
      <sz val="9"/>
      <name val="Fira Sans"/>
      <family val="2"/>
      <charset val="238"/>
    </font>
    <font>
      <sz val="11"/>
      <name val="Fira Sans"/>
      <family val="2"/>
      <charset val="238"/>
    </font>
    <font>
      <u/>
      <sz val="11"/>
      <color theme="10"/>
      <name val="Czcionka tekstu podstawowego"/>
      <family val="2"/>
      <charset val="238"/>
    </font>
    <font>
      <sz val="8"/>
      <color theme="1"/>
      <name val="Czcionka tekstu podstawowego"/>
      <family val="2"/>
      <charset val="238"/>
    </font>
    <font>
      <b/>
      <sz val="8"/>
      <color rgb="FF000000"/>
      <name val="Fira Sans"/>
      <family val="2"/>
      <charset val="238"/>
    </font>
    <font>
      <b/>
      <sz val="8"/>
      <color theme="1"/>
      <name val="Czcionka tekstu podstawowego"/>
      <charset val="238"/>
    </font>
    <font>
      <sz val="8"/>
      <color theme="1"/>
      <name val="Czcionka tekstu podstawowego"/>
      <charset val="238"/>
    </font>
    <font>
      <sz val="8"/>
      <color theme="1"/>
      <name val="Fira Sans"/>
      <family val="2"/>
      <charset val="238"/>
    </font>
    <font>
      <b/>
      <sz val="8"/>
      <color theme="1"/>
      <name val="Fira Sans"/>
      <family val="2"/>
      <charset val="238"/>
    </font>
    <font>
      <sz val="9"/>
      <name val="Fira Sans"/>
      <family val="2"/>
      <charset val="238"/>
      <scheme val="minor"/>
    </font>
    <font>
      <sz val="7"/>
      <name val="Fira Sans"/>
      <family val="2"/>
      <charset val="238"/>
    </font>
    <font>
      <sz val="9"/>
      <color rgb="FFFF0000"/>
      <name val="Fira Sans"/>
      <family val="2"/>
      <charset val="238"/>
    </font>
    <font>
      <strike/>
      <sz val="9"/>
      <color rgb="FFFF0000"/>
      <name val="Fira Sans"/>
      <family val="2"/>
      <charset val="238"/>
    </font>
    <font>
      <sz val="8"/>
      <color rgb="FFFF0000"/>
      <name val="Fira Sans"/>
      <family val="2"/>
      <charset val="238"/>
    </font>
    <font>
      <u/>
      <sz val="9"/>
      <name val="Fira Sans"/>
      <family val="2"/>
      <charset val="238"/>
    </font>
    <font>
      <i/>
      <sz val="9"/>
      <color theme="1"/>
      <name val="Fira Sans"/>
      <family val="2"/>
      <charset val="238"/>
    </font>
    <font>
      <sz val="9"/>
      <color rgb="FFFF0000"/>
      <name val="Fira Sans"/>
      <family val="2"/>
      <charset val="238"/>
      <scheme val="minor"/>
    </font>
    <font>
      <strike/>
      <sz val="9"/>
      <color rgb="FFFF0000"/>
      <name val="Fira Sans"/>
      <family val="2"/>
      <charset val="238"/>
      <scheme val="minor"/>
    </font>
    <font>
      <sz val="9"/>
      <color rgb="FF000000"/>
      <name val="Fira Sans"/>
      <family val="2"/>
    </font>
    <font>
      <vertAlign val="superscript"/>
      <sz val="8"/>
      <name val="Fira Sans"/>
      <family val="2"/>
      <charset val="238"/>
    </font>
    <font>
      <sz val="7"/>
      <color theme="1"/>
      <name val="Arial"/>
      <family val="2"/>
      <charset val="238"/>
    </font>
    <font>
      <sz val="8"/>
      <color theme="1"/>
      <name val="Fira Sans"/>
      <family val="2"/>
      <charset val="238"/>
      <scheme val="minor"/>
    </font>
    <font>
      <b/>
      <sz val="9.5"/>
      <name val="Fira Sans"/>
      <family val="2"/>
      <charset val="238"/>
    </font>
    <font>
      <sz val="9.5"/>
      <name val="Fira Sans"/>
      <family val="2"/>
      <charset val="238"/>
    </font>
    <font>
      <u/>
      <sz val="9.5"/>
      <color theme="10"/>
      <name val="Fira Sans"/>
      <family val="2"/>
      <charset val="238"/>
      <scheme val="minor"/>
    </font>
    <font>
      <sz val="9.5"/>
      <color indexed="8"/>
      <name val="Fira Sans"/>
      <family val="2"/>
      <charset val="238"/>
    </font>
    <font>
      <b/>
      <sz val="9.5"/>
      <name val="Fira Sans"/>
      <family val="2"/>
    </font>
    <font>
      <sz val="9.5"/>
      <name val="Fira Sans"/>
      <family val="2"/>
    </font>
    <font>
      <sz val="9.5"/>
      <color rgb="FF000000"/>
      <name val="Fira Sans"/>
      <family val="2"/>
    </font>
    <font>
      <vertAlign val="superscript"/>
      <sz val="9.5"/>
      <name val="Fira Sans"/>
      <family val="2"/>
    </font>
    <font>
      <i/>
      <sz val="9.5"/>
      <name val="Fira Sans"/>
      <family val="2"/>
    </font>
    <font>
      <sz val="9.5"/>
      <color theme="1"/>
      <name val="Fira Sans"/>
      <family val="2"/>
    </font>
    <font>
      <i/>
      <sz val="9.5"/>
      <color theme="1"/>
      <name val="Fira Sans"/>
      <family val="2"/>
    </font>
    <font>
      <u/>
      <sz val="9.5"/>
      <color theme="1"/>
      <name val="Fira Sans"/>
      <family val="2"/>
    </font>
    <font>
      <sz val="9.5"/>
      <color rgb="FF000000"/>
      <name val="Fira Sans"/>
      <family val="2"/>
      <scheme val="minor"/>
    </font>
    <font>
      <sz val="9.5"/>
      <name val="Fira Sans"/>
      <family val="2"/>
      <scheme val="minor"/>
    </font>
    <font>
      <vertAlign val="superscript"/>
      <sz val="9.5"/>
      <name val="Fira Sans"/>
      <family val="2"/>
      <charset val="238"/>
    </font>
    <font>
      <i/>
      <sz val="9.5"/>
      <color theme="1"/>
      <name val="Fira Sans"/>
      <family val="2"/>
      <charset val="238"/>
    </font>
    <font>
      <sz val="9.5"/>
      <color theme="1"/>
      <name val="Fira Sans"/>
      <family val="2"/>
      <charset val="238"/>
    </font>
    <font>
      <b/>
      <sz val="9.5"/>
      <name val="Fira Sans"/>
      <family val="2"/>
      <charset val="238"/>
      <scheme val="minor"/>
    </font>
    <font>
      <sz val="9.5"/>
      <color rgb="FF000000"/>
      <name val="Fira Sans"/>
      <family val="2"/>
      <charset val="238"/>
      <scheme val="minor"/>
    </font>
    <font>
      <sz val="9.5"/>
      <name val="Fira Sans"/>
      <family val="2"/>
      <charset val="238"/>
      <scheme val="minor"/>
    </font>
    <font>
      <i/>
      <sz val="9.5"/>
      <name val="Fira Sans"/>
      <family val="2"/>
      <charset val="238"/>
    </font>
    <font>
      <sz val="9.5"/>
      <color theme="1"/>
      <name val="Fira Sans"/>
      <family val="2"/>
      <scheme val="minor"/>
    </font>
    <font>
      <b/>
      <sz val="9.5"/>
      <color indexed="8"/>
      <name val="Fira Sans"/>
      <family val="2"/>
      <charset val="238"/>
    </font>
    <font>
      <i/>
      <strike/>
      <sz val="9"/>
      <color rgb="FFFF0000"/>
      <name val="Fira Sans"/>
      <family val="2"/>
      <charset val="238"/>
    </font>
    <font>
      <i/>
      <sz val="9.5"/>
      <name val="Fira Sans"/>
      <family val="2"/>
      <charset val="238"/>
      <scheme val="minor"/>
    </font>
    <font>
      <sz val="8"/>
      <name val="Fira Sans"/>
      <family val="2"/>
      <charset val="238"/>
      <scheme val="major"/>
    </font>
    <font>
      <vertAlign val="superscript"/>
      <sz val="8"/>
      <name val="Fira Sans"/>
      <family val="2"/>
      <charset val="238"/>
      <scheme val="major"/>
    </font>
  </fonts>
  <fills count="5">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rgb="FF001377"/>
      </right>
      <top style="thin">
        <color rgb="FF001377"/>
      </top>
      <bottom style="thin">
        <color rgb="FF001377"/>
      </bottom>
      <diagonal/>
    </border>
    <border>
      <left/>
      <right style="thin">
        <color auto="1"/>
      </right>
      <top style="thin">
        <color auto="1"/>
      </top>
      <bottom style="thin">
        <color rgb="FF001D77"/>
      </bottom>
      <diagonal/>
    </border>
    <border>
      <left style="thin">
        <color auto="1"/>
      </left>
      <right style="thin">
        <color auto="1"/>
      </right>
      <top style="thin">
        <color auto="1"/>
      </top>
      <bottom style="thin">
        <color rgb="FF001D77"/>
      </bottom>
      <diagonal/>
    </border>
    <border>
      <left style="thin">
        <color auto="1"/>
      </left>
      <right/>
      <top style="thin">
        <color auto="1"/>
      </top>
      <bottom style="thin">
        <color rgb="FF001D77"/>
      </bottom>
      <diagonal/>
    </border>
    <border>
      <left/>
      <right style="thin">
        <color auto="1"/>
      </right>
      <top style="thin">
        <color rgb="FF001D77"/>
      </top>
      <bottom style="thin">
        <color rgb="FF001D77"/>
      </bottom>
      <diagonal/>
    </border>
    <border>
      <left style="thin">
        <color auto="1"/>
      </left>
      <right style="thin">
        <color auto="1"/>
      </right>
      <top style="thin">
        <color rgb="FF001D77"/>
      </top>
      <bottom style="thin">
        <color rgb="FF001D77"/>
      </bottom>
      <diagonal/>
    </border>
    <border>
      <left style="thin">
        <color auto="1"/>
      </left>
      <right/>
      <top style="thin">
        <color rgb="FF001D77"/>
      </top>
      <bottom style="thin">
        <color rgb="FF001D77"/>
      </bottom>
      <diagonal/>
    </border>
    <border>
      <left/>
      <right style="thin">
        <color auto="1"/>
      </right>
      <top style="thin">
        <color rgb="FF001D77"/>
      </top>
      <bottom/>
      <diagonal/>
    </border>
    <border>
      <left style="thin">
        <color auto="1"/>
      </left>
      <right style="thin">
        <color auto="1"/>
      </right>
      <top style="thin">
        <color rgb="FF001D77"/>
      </top>
      <bottom/>
      <diagonal/>
    </border>
    <border>
      <left style="thin">
        <color auto="1"/>
      </left>
      <right/>
      <top style="thin">
        <color rgb="FF001D77"/>
      </top>
      <bottom/>
      <diagonal/>
    </border>
    <border>
      <left/>
      <right/>
      <top style="thin">
        <color indexed="64"/>
      </top>
      <bottom/>
      <diagonal/>
    </border>
    <border>
      <left style="thin">
        <color rgb="FF001D77"/>
      </left>
      <right style="thin">
        <color rgb="FF001D77"/>
      </right>
      <top/>
      <bottom style="thin">
        <color rgb="FF001D77"/>
      </bottom>
      <diagonal/>
    </border>
    <border>
      <left style="thin">
        <color rgb="FF001D77"/>
      </left>
      <right/>
      <top/>
      <bottom/>
      <diagonal/>
    </border>
    <border>
      <left style="thin">
        <color rgb="FF001D77"/>
      </left>
      <right/>
      <top style="thin">
        <color indexed="64"/>
      </top>
      <bottom style="thin">
        <color indexed="64"/>
      </bottom>
      <diagonal/>
    </border>
    <border>
      <left style="thin">
        <color auto="1"/>
      </left>
      <right style="thin">
        <color auto="1"/>
      </right>
      <top style="thin">
        <color rgb="FF001D77"/>
      </top>
      <bottom style="thin">
        <color indexed="64"/>
      </bottom>
      <diagonal/>
    </border>
    <border>
      <left style="thin">
        <color auto="1"/>
      </left>
      <right style="thin">
        <color auto="1"/>
      </right>
      <top/>
      <bottom/>
      <diagonal/>
    </border>
    <border>
      <left/>
      <right style="thin">
        <color rgb="FF001D77"/>
      </right>
      <top/>
      <bottom/>
      <diagonal/>
    </border>
    <border>
      <left style="thin">
        <color indexed="64"/>
      </left>
      <right style="thin">
        <color rgb="FF001D77"/>
      </right>
      <top style="thin">
        <color indexed="64"/>
      </top>
      <bottom style="thin">
        <color indexed="64"/>
      </bottom>
      <diagonal/>
    </border>
    <border>
      <left style="thin">
        <color rgb="FF001D77"/>
      </left>
      <right style="thin">
        <color rgb="FF001D77"/>
      </right>
      <top style="thin">
        <color indexed="64"/>
      </top>
      <bottom style="thin">
        <color indexed="64"/>
      </bottom>
      <diagonal/>
    </border>
    <border>
      <left/>
      <right/>
      <top/>
      <bottom style="thin">
        <color rgb="FF001377"/>
      </bottom>
      <diagonal/>
    </border>
    <border>
      <left style="thin">
        <color indexed="64"/>
      </left>
      <right style="thin">
        <color rgb="FF001377"/>
      </right>
      <top/>
      <bottom style="thin">
        <color indexed="64"/>
      </bottom>
      <diagonal/>
    </border>
    <border>
      <left style="thin">
        <color rgb="FF001377"/>
      </left>
      <right/>
      <top style="thin">
        <color rgb="FF001377"/>
      </top>
      <bottom style="thin">
        <color indexed="64"/>
      </bottom>
      <diagonal/>
    </border>
    <border>
      <left style="thin">
        <color rgb="FF001377"/>
      </left>
      <right/>
      <top style="thin">
        <color indexed="64"/>
      </top>
      <bottom style="thin">
        <color indexed="64"/>
      </bottom>
      <diagonal/>
    </border>
    <border>
      <left/>
      <right style="thin">
        <color rgb="FF001377"/>
      </right>
      <top style="thin">
        <color rgb="FF001377"/>
      </top>
      <bottom style="thin">
        <color indexed="64"/>
      </bottom>
      <diagonal/>
    </border>
    <border>
      <left/>
      <right/>
      <top style="thin">
        <color indexed="64"/>
      </top>
      <bottom style="thin">
        <color rgb="FF001377"/>
      </bottom>
      <diagonal/>
    </border>
    <border>
      <left style="thin">
        <color indexed="64"/>
      </left>
      <right style="thin">
        <color rgb="FF001377"/>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9" fontId="1" fillId="0" borderId="0" applyFont="0" applyFill="0" applyBorder="0" applyAlignment="0" applyProtection="0"/>
  </cellStyleXfs>
  <cellXfs count="265">
    <xf numFmtId="0" fontId="0" fillId="0" borderId="0" xfId="0"/>
    <xf numFmtId="0" fontId="7" fillId="0" borderId="0" xfId="0" applyFont="1"/>
    <xf numFmtId="164" fontId="7" fillId="0" borderId="0" xfId="2" applyNumberFormat="1" applyFont="1"/>
    <xf numFmtId="0" fontId="8" fillId="0" borderId="0" xfId="0" applyFont="1" applyBorder="1" applyAlignment="1">
      <alignment horizontal="left" vertical="center" wrapText="1"/>
    </xf>
    <xf numFmtId="0" fontId="9" fillId="0" borderId="0" xfId="0" applyFont="1"/>
    <xf numFmtId="0" fontId="10" fillId="0" borderId="0" xfId="0" applyFont="1"/>
    <xf numFmtId="0" fontId="10" fillId="2" borderId="0" xfId="0" applyFont="1" applyFill="1"/>
    <xf numFmtId="0" fontId="10" fillId="3" borderId="0" xfId="0" applyFont="1" applyFill="1"/>
    <xf numFmtId="3" fontId="7" fillId="0" borderId="0" xfId="0" applyNumberFormat="1" applyFont="1"/>
    <xf numFmtId="3" fontId="7" fillId="0" borderId="0" xfId="0" applyNumberFormat="1" applyFont="1" applyAlignment="1">
      <alignment horizontal="center"/>
    </xf>
    <xf numFmtId="166" fontId="7" fillId="0" borderId="0" xfId="0" applyNumberFormat="1" applyFont="1" applyAlignment="1">
      <alignment horizontal="center"/>
    </xf>
    <xf numFmtId="166" fontId="7" fillId="0" borderId="0" xfId="0" applyNumberFormat="1" applyFont="1"/>
    <xf numFmtId="0" fontId="10" fillId="4" borderId="0" xfId="0" applyFont="1" applyFill="1"/>
    <xf numFmtId="0" fontId="11" fillId="0" borderId="0" xfId="0" applyFont="1"/>
    <xf numFmtId="0" fontId="11" fillId="0" borderId="0" xfId="0" applyFont="1" applyBorder="1"/>
    <xf numFmtId="164" fontId="11" fillId="0" borderId="0" xfId="2" applyNumberFormat="1" applyFont="1"/>
    <xf numFmtId="3" fontId="8" fillId="0" borderId="0" xfId="0" applyNumberFormat="1" applyFont="1" applyBorder="1" applyAlignment="1">
      <alignment horizontal="right" vertical="center" wrapText="1"/>
    </xf>
    <xf numFmtId="0" fontId="3" fillId="0" borderId="0" xfId="0" applyFont="1"/>
    <xf numFmtId="0" fontId="4" fillId="0" borderId="0" xfId="0" applyFont="1" applyBorder="1"/>
    <xf numFmtId="0" fontId="4" fillId="0" borderId="0" xfId="0" applyFont="1"/>
    <xf numFmtId="0" fontId="4" fillId="0" borderId="0" xfId="0" applyFont="1" applyAlignment="1">
      <alignment vertical="center"/>
    </xf>
    <xf numFmtId="3" fontId="4" fillId="0" borderId="0" xfId="0" applyNumberFormat="1" applyFont="1"/>
    <xf numFmtId="0" fontId="5" fillId="0" borderId="0" xfId="0" applyFont="1"/>
    <xf numFmtId="0" fontId="2" fillId="0" borderId="0" xfId="0" applyFont="1"/>
    <xf numFmtId="0" fontId="12" fillId="0" borderId="0" xfId="0" applyFont="1" applyBorder="1"/>
    <xf numFmtId="0" fontId="12" fillId="0" borderId="0" xfId="0" applyFont="1"/>
    <xf numFmtId="0" fontId="2" fillId="0" borderId="0" xfId="0" applyFont="1" applyBorder="1"/>
    <xf numFmtId="0" fontId="13" fillId="0" borderId="0" xfId="0" applyFont="1"/>
    <xf numFmtId="0" fontId="4" fillId="0" borderId="0" xfId="0" applyFont="1" applyAlignment="1"/>
    <xf numFmtId="3" fontId="4" fillId="0" borderId="0" xfId="0" applyNumberFormat="1" applyFont="1" applyBorder="1" applyAlignment="1">
      <alignment horizontal="right" vertical="center" wrapText="1"/>
    </xf>
    <xf numFmtId="0" fontId="15" fillId="0" borderId="0" xfId="0" applyFont="1"/>
    <xf numFmtId="0" fontId="16" fillId="0" borderId="0" xfId="0" applyFont="1"/>
    <xf numFmtId="0" fontId="17" fillId="0" borderId="0" xfId="0" applyFont="1"/>
    <xf numFmtId="0" fontId="17" fillId="0" borderId="0" xfId="0" applyFont="1" applyBorder="1"/>
    <xf numFmtId="3" fontId="13" fillId="0" borderId="0" xfId="0" applyNumberFormat="1" applyFont="1"/>
    <xf numFmtId="0" fontId="17" fillId="0" borderId="0" xfId="0" applyFont="1" applyAlignment="1">
      <alignment vertical="center"/>
    </xf>
    <xf numFmtId="0" fontId="4" fillId="0" borderId="0" xfId="0" applyFont="1" applyAlignment="1">
      <alignment vertical="top"/>
    </xf>
    <xf numFmtId="0" fontId="14" fillId="0" borderId="0" xfId="0" applyFont="1" applyAlignment="1">
      <alignment vertical="top"/>
    </xf>
    <xf numFmtId="0" fontId="18" fillId="0" borderId="0" xfId="1" applyFont="1" applyAlignment="1" applyProtection="1"/>
    <xf numFmtId="0" fontId="4" fillId="0" borderId="0" xfId="0" applyFont="1" applyBorder="1" applyAlignment="1">
      <alignment horizontal="center" vertical="center"/>
    </xf>
    <xf numFmtId="0" fontId="16" fillId="0" borderId="0" xfId="0" applyFont="1" applyBorder="1"/>
    <xf numFmtId="0" fontId="20" fillId="0" borderId="0" xfId="0" applyFont="1"/>
    <xf numFmtId="0" fontId="21" fillId="0" borderId="0" xfId="0" applyFont="1"/>
    <xf numFmtId="0" fontId="16" fillId="0" borderId="0" xfId="0" applyFont="1" applyAlignment="1"/>
    <xf numFmtId="0" fontId="16" fillId="0" borderId="0" xfId="0" applyFont="1" applyBorder="1" applyAlignment="1"/>
    <xf numFmtId="0" fontId="19" fillId="0" borderId="0" xfId="0" applyFont="1" applyBorder="1" applyAlignment="1">
      <alignment vertical="center"/>
    </xf>
    <xf numFmtId="0" fontId="2" fillId="0" borderId="0" xfId="0" applyFont="1" applyBorder="1" applyAlignment="1">
      <alignment vertical="center" wrapText="1"/>
    </xf>
    <xf numFmtId="0" fontId="4" fillId="0" borderId="0" xfId="0" applyFont="1" applyBorder="1" applyAlignment="1">
      <alignment vertical="center"/>
    </xf>
    <xf numFmtId="3" fontId="22" fillId="0" borderId="0" xfId="0" applyNumberFormat="1" applyFont="1" applyFill="1" applyBorder="1" applyAlignment="1" applyProtection="1">
      <alignment horizontal="right" vertical="center"/>
    </xf>
    <xf numFmtId="0" fontId="2" fillId="0" borderId="0" xfId="0" applyFont="1" applyAlignment="1">
      <alignment horizontal="left" vertical="center"/>
    </xf>
    <xf numFmtId="0" fontId="5" fillId="0" borderId="0" xfId="0" applyFont="1" applyAlignment="1"/>
    <xf numFmtId="0" fontId="5" fillId="0" borderId="0" xfId="0" applyFont="1" applyAlignment="1">
      <alignment vertical="center"/>
    </xf>
    <xf numFmtId="0" fontId="2" fillId="0" borderId="0" xfId="0" applyFont="1" applyAlignment="1">
      <alignment vertical="center"/>
    </xf>
    <xf numFmtId="0" fontId="4" fillId="0" borderId="0" xfId="0" applyFont="1" applyAlignment="1">
      <alignment vertical="top" wrapText="1"/>
    </xf>
    <xf numFmtId="0" fontId="24" fillId="0" borderId="0" xfId="0" applyFont="1" applyAlignment="1">
      <alignment vertical="center"/>
    </xf>
    <xf numFmtId="0" fontId="25" fillId="0" borderId="0" xfId="0" applyFont="1"/>
    <xf numFmtId="0" fontId="25" fillId="0" borderId="0" xfId="0" applyFont="1" applyAlignment="1">
      <alignment vertical="center"/>
    </xf>
    <xf numFmtId="0" fontId="26" fillId="0" borderId="0" xfId="0" applyFont="1" applyAlignment="1">
      <alignment vertical="center"/>
    </xf>
    <xf numFmtId="0" fontId="4" fillId="0" borderId="0" xfId="1" applyFont="1" applyAlignment="1" applyProtection="1">
      <alignment vertical="center"/>
    </xf>
    <xf numFmtId="0" fontId="13" fillId="0" borderId="0" xfId="0" applyFont="1" applyAlignment="1">
      <alignment vertical="center"/>
    </xf>
    <xf numFmtId="0" fontId="27" fillId="0" borderId="0" xfId="1" applyFont="1" applyBorder="1" applyAlignment="1" applyProtection="1">
      <alignment vertical="center"/>
    </xf>
    <xf numFmtId="0" fontId="13" fillId="0" borderId="0" xfId="1" applyFont="1" applyBorder="1" applyAlignment="1" applyProtection="1">
      <alignment vertical="center"/>
    </xf>
    <xf numFmtId="0" fontId="13" fillId="0" borderId="0" xfId="1" applyFont="1" applyAlignment="1" applyProtection="1">
      <alignment vertical="center"/>
    </xf>
    <xf numFmtId="0" fontId="3" fillId="0" borderId="0" xfId="0" applyFont="1" applyFill="1" applyAlignment="1">
      <alignment vertical="center"/>
    </xf>
    <xf numFmtId="0" fontId="27" fillId="0" borderId="3"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left" vertical="center"/>
    </xf>
    <xf numFmtId="1" fontId="27" fillId="0" borderId="11" xfId="0" applyNumberFormat="1" applyFont="1" applyFill="1" applyBorder="1" applyAlignment="1" applyProtection="1">
      <alignment horizontal="right" vertical="center"/>
    </xf>
    <xf numFmtId="0" fontId="27" fillId="0" borderId="3" xfId="0" applyFont="1" applyBorder="1" applyAlignment="1">
      <alignment horizontal="left" vertical="center" wrapText="1" indent="1"/>
    </xf>
    <xf numFmtId="1" fontId="27" fillId="0" borderId="2" xfId="0" applyNumberFormat="1" applyFont="1" applyFill="1" applyBorder="1" applyAlignment="1" applyProtection="1">
      <alignment horizontal="right" vertical="center"/>
    </xf>
    <xf numFmtId="0" fontId="27" fillId="0" borderId="3" xfId="0" applyFont="1" applyBorder="1" applyAlignment="1">
      <alignment horizontal="left" vertical="center" indent="1"/>
    </xf>
    <xf numFmtId="0" fontId="27" fillId="0" borderId="4" xfId="0" applyFont="1" applyBorder="1" applyAlignment="1">
      <alignment vertical="center"/>
    </xf>
    <xf numFmtId="0" fontId="27" fillId="0" borderId="22" xfId="0" applyFont="1" applyFill="1" applyBorder="1" applyAlignment="1">
      <alignment vertical="center"/>
    </xf>
    <xf numFmtId="0" fontId="28" fillId="0" borderId="0" xfId="1" applyFont="1" applyAlignment="1" applyProtection="1">
      <alignment vertical="center"/>
    </xf>
    <xf numFmtId="0" fontId="27" fillId="0" borderId="1" xfId="0" applyFont="1" applyFill="1" applyBorder="1" applyAlignment="1">
      <alignment horizontal="right" vertical="center" wrapText="1"/>
    </xf>
    <xf numFmtId="0" fontId="27" fillId="0" borderId="1" xfId="0" applyFont="1" applyFill="1" applyBorder="1" applyAlignment="1">
      <alignment horizontal="right" vertical="center"/>
    </xf>
    <xf numFmtId="0" fontId="27" fillId="0" borderId="2" xfId="0" applyFont="1" applyFill="1" applyBorder="1" applyAlignment="1">
      <alignment horizontal="right" vertical="center" wrapText="1"/>
    </xf>
    <xf numFmtId="0" fontId="27" fillId="0" borderId="2" xfId="0" applyFont="1" applyFill="1" applyBorder="1" applyAlignment="1">
      <alignment horizontal="right" vertical="center"/>
    </xf>
    <xf numFmtId="0" fontId="27" fillId="0" borderId="4" xfId="0" applyFont="1" applyBorder="1" applyAlignment="1">
      <alignment horizontal="left" vertical="center" wrapText="1" indent="1"/>
    </xf>
    <xf numFmtId="0" fontId="27" fillId="0" borderId="5" xfId="0" applyFont="1" applyFill="1" applyBorder="1" applyAlignment="1">
      <alignment horizontal="right" vertical="center"/>
    </xf>
    <xf numFmtId="0" fontId="27" fillId="0" borderId="6" xfId="0" applyFont="1" applyFill="1" applyBorder="1" applyAlignment="1">
      <alignment horizontal="right" vertical="center"/>
    </xf>
    <xf numFmtId="0" fontId="30" fillId="0" borderId="0" xfId="0" applyFont="1" applyBorder="1" applyAlignment="1">
      <alignment vertical="center"/>
    </xf>
    <xf numFmtId="3" fontId="32" fillId="0" borderId="1" xfId="0" applyNumberFormat="1" applyFont="1" applyFill="1" applyBorder="1" applyAlignment="1" applyProtection="1">
      <alignment horizontal="right" vertical="center"/>
    </xf>
    <xf numFmtId="3" fontId="32" fillId="0" borderId="2" xfId="0" applyNumberFormat="1" applyFont="1" applyFill="1" applyBorder="1" applyAlignment="1" applyProtection="1">
      <alignment horizontal="right" vertical="center"/>
    </xf>
    <xf numFmtId="3" fontId="32" fillId="0" borderId="5" xfId="0" applyNumberFormat="1" applyFont="1" applyFill="1" applyBorder="1" applyAlignment="1" applyProtection="1">
      <alignment horizontal="right" vertical="center"/>
    </xf>
    <xf numFmtId="3" fontId="32" fillId="0" borderId="6" xfId="0" applyNumberFormat="1" applyFont="1" applyFill="1" applyBorder="1" applyAlignment="1" applyProtection="1">
      <alignment horizontal="right" vertical="center"/>
    </xf>
    <xf numFmtId="0" fontId="31" fillId="0" borderId="3" xfId="0"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vertical="center" wrapText="1"/>
    </xf>
    <xf numFmtId="3" fontId="35" fillId="0" borderId="1" xfId="0" applyNumberFormat="1" applyFont="1" applyBorder="1" applyAlignment="1">
      <alignment vertical="center"/>
    </xf>
    <xf numFmtId="3" fontId="31" fillId="0" borderId="2" xfId="0" applyNumberFormat="1" applyFont="1" applyBorder="1" applyAlignment="1">
      <alignment vertical="center"/>
    </xf>
    <xf numFmtId="0" fontId="31" fillId="0" borderId="3" xfId="0" applyFont="1" applyBorder="1" applyAlignment="1">
      <alignment horizontal="left" vertical="center" indent="1"/>
    </xf>
    <xf numFmtId="3" fontId="32" fillId="0" borderId="1" xfId="0" applyNumberFormat="1" applyFont="1" applyBorder="1" applyAlignment="1">
      <alignment horizontal="right" vertical="center"/>
    </xf>
    <xf numFmtId="0" fontId="31" fillId="0" borderId="3" xfId="0" applyFont="1" applyBorder="1" applyAlignment="1">
      <alignment horizontal="left" vertical="center" wrapText="1"/>
    </xf>
    <xf numFmtId="3" fontId="31" fillId="0" borderId="1" xfId="0" applyNumberFormat="1" applyFont="1" applyFill="1" applyBorder="1" applyAlignment="1">
      <alignment vertical="center" wrapText="1"/>
    </xf>
    <xf numFmtId="3" fontId="32" fillId="0" borderId="1" xfId="0" applyNumberFormat="1" applyFont="1" applyFill="1" applyBorder="1" applyAlignment="1" applyProtection="1">
      <alignment vertical="center"/>
    </xf>
    <xf numFmtId="0" fontId="31" fillId="0" borderId="3" xfId="0" applyFont="1" applyBorder="1" applyAlignment="1">
      <alignment vertical="center"/>
    </xf>
    <xf numFmtId="3" fontId="31" fillId="0" borderId="1" xfId="0" applyNumberFormat="1" applyFont="1" applyBorder="1" applyAlignment="1">
      <alignment vertical="center"/>
    </xf>
    <xf numFmtId="3" fontId="31" fillId="0" borderId="1" xfId="0" applyNumberFormat="1" applyFont="1" applyBorder="1" applyAlignment="1">
      <alignment vertical="center" wrapText="1"/>
    </xf>
    <xf numFmtId="3" fontId="31" fillId="0" borderId="1" xfId="0" applyNumberFormat="1" applyFont="1" applyFill="1" applyBorder="1" applyAlignment="1" applyProtection="1">
      <alignment vertical="center"/>
    </xf>
    <xf numFmtId="0" fontId="31" fillId="0" borderId="4" xfId="0" applyFont="1" applyBorder="1" applyAlignment="1">
      <alignment vertical="center"/>
    </xf>
    <xf numFmtId="3" fontId="31" fillId="0" borderId="5" xfId="0" applyNumberFormat="1" applyFont="1" applyFill="1" applyBorder="1" applyAlignment="1">
      <alignment vertical="center"/>
    </xf>
    <xf numFmtId="3" fontId="31" fillId="0" borderId="11" xfId="0" applyNumberFormat="1" applyFont="1" applyBorder="1" applyAlignment="1">
      <alignment vertical="center"/>
    </xf>
    <xf numFmtId="3" fontId="31" fillId="0" borderId="11" xfId="0" applyNumberFormat="1" applyFont="1" applyFill="1" applyBorder="1" applyAlignment="1">
      <alignment vertical="center"/>
    </xf>
    <xf numFmtId="3" fontId="32" fillId="0" borderId="11" xfId="0" applyNumberFormat="1" applyFont="1" applyFill="1" applyBorder="1" applyAlignment="1" applyProtection="1">
      <alignment vertical="center"/>
    </xf>
    <xf numFmtId="3" fontId="31" fillId="0" borderId="2" xfId="0" applyNumberFormat="1" applyFont="1" applyFill="1" applyBorder="1" applyAlignment="1">
      <alignment vertical="center"/>
    </xf>
    <xf numFmtId="3" fontId="31" fillId="0" borderId="11" xfId="0" applyNumberFormat="1" applyFont="1" applyFill="1" applyBorder="1" applyAlignment="1" applyProtection="1">
      <alignment vertical="center"/>
    </xf>
    <xf numFmtId="0" fontId="37" fillId="0" borderId="0" xfId="0" applyFont="1" applyBorder="1" applyAlignment="1">
      <alignment horizontal="left" vertical="center" indent="3"/>
    </xf>
    <xf numFmtId="0" fontId="30" fillId="0" borderId="0" xfId="0" applyFont="1" applyBorder="1" applyAlignment="1">
      <alignment horizontal="left" vertical="top" wrapText="1"/>
    </xf>
    <xf numFmtId="3" fontId="32" fillId="0" borderId="1" xfId="0" applyNumberFormat="1" applyFont="1" applyBorder="1" applyAlignment="1">
      <alignment vertical="center"/>
    </xf>
    <xf numFmtId="3" fontId="31" fillId="0" borderId="6" xfId="0" applyNumberFormat="1" applyFont="1" applyBorder="1" applyAlignment="1">
      <alignment vertical="center"/>
    </xf>
    <xf numFmtId="3" fontId="39" fillId="0" borderId="1" xfId="0" applyNumberFormat="1" applyFont="1" applyBorder="1" applyAlignment="1">
      <alignment vertical="center"/>
    </xf>
    <xf numFmtId="3" fontId="38" fillId="0" borderId="1" xfId="0" applyNumberFormat="1" applyFont="1" applyBorder="1" applyAlignment="1">
      <alignment horizontal="right" vertical="center"/>
    </xf>
    <xf numFmtId="0" fontId="27" fillId="0" borderId="3" xfId="0" applyFont="1" applyBorder="1" applyAlignment="1">
      <alignment horizontal="center" vertical="center" wrapText="1"/>
    </xf>
    <xf numFmtId="0" fontId="27" fillId="0" borderId="1" xfId="0" applyFont="1" applyBorder="1" applyAlignment="1">
      <alignment horizontal="center" vertical="center"/>
    </xf>
    <xf numFmtId="0" fontId="27" fillId="0" borderId="4" xfId="0" applyFont="1" applyBorder="1" applyAlignment="1">
      <alignment horizontal="left" vertical="center" indent="1"/>
    </xf>
    <xf numFmtId="3" fontId="31" fillId="0" borderId="1" xfId="0" applyNumberFormat="1" applyFont="1" applyFill="1" applyBorder="1" applyAlignment="1" applyProtection="1">
      <alignment horizontal="right" vertical="center"/>
    </xf>
    <xf numFmtId="3" fontId="31" fillId="0" borderId="2" xfId="0" applyNumberFormat="1" applyFont="1" applyFill="1" applyBorder="1" applyAlignment="1" applyProtection="1">
      <alignment horizontal="right" vertical="center"/>
    </xf>
    <xf numFmtId="3" fontId="32" fillId="0" borderId="9" xfId="0" applyNumberFormat="1" applyFont="1" applyFill="1" applyBorder="1" applyAlignment="1" applyProtection="1">
      <alignment horizontal="right" vertical="center"/>
    </xf>
    <xf numFmtId="3" fontId="31" fillId="0" borderId="5" xfId="0" applyNumberFormat="1" applyFont="1" applyFill="1" applyBorder="1" applyAlignment="1" applyProtection="1">
      <alignment horizontal="right" vertical="center"/>
    </xf>
    <xf numFmtId="3" fontId="31" fillId="0" borderId="6" xfId="0" applyNumberFormat="1" applyFont="1" applyFill="1" applyBorder="1" applyAlignment="1" applyProtection="1">
      <alignment horizontal="right" vertical="center"/>
    </xf>
    <xf numFmtId="0" fontId="27" fillId="0" borderId="3" xfId="0" applyFont="1" applyBorder="1" applyAlignment="1">
      <alignment vertical="center" wrapText="1"/>
    </xf>
    <xf numFmtId="3" fontId="27" fillId="0" borderId="1" xfId="0" applyNumberFormat="1" applyFont="1" applyFill="1" applyBorder="1" applyAlignment="1" applyProtection="1">
      <alignment horizontal="right" vertical="center"/>
    </xf>
    <xf numFmtId="3" fontId="27" fillId="0" borderId="5" xfId="0" applyNumberFormat="1" applyFont="1" applyFill="1" applyBorder="1" applyAlignment="1" applyProtection="1">
      <alignment horizontal="right" vertical="center"/>
    </xf>
    <xf numFmtId="3" fontId="27" fillId="0" borderId="6" xfId="0" applyNumberFormat="1" applyFont="1" applyFill="1" applyBorder="1" applyAlignment="1" applyProtection="1">
      <alignment horizontal="right" vertical="center"/>
    </xf>
    <xf numFmtId="3" fontId="47" fillId="0" borderId="1" xfId="0" applyNumberFormat="1" applyFont="1" applyBorder="1" applyAlignment="1">
      <alignment vertical="center"/>
    </xf>
    <xf numFmtId="3" fontId="47" fillId="0" borderId="2" xfId="0" applyNumberFormat="1" applyFont="1" applyBorder="1" applyAlignment="1">
      <alignment vertical="center"/>
    </xf>
    <xf numFmtId="3" fontId="38" fillId="0" borderId="1" xfId="0" applyNumberFormat="1" applyFont="1" applyBorder="1" applyAlignment="1">
      <alignment vertical="center"/>
    </xf>
    <xf numFmtId="3" fontId="38" fillId="0" borderId="5" xfId="0" applyNumberFormat="1" applyFont="1" applyBorder="1" applyAlignment="1">
      <alignment horizontal="right" vertical="center"/>
    </xf>
    <xf numFmtId="0" fontId="27" fillId="0" borderId="4" xfId="0" applyFont="1" applyBorder="1" applyAlignment="1">
      <alignment horizontal="left" vertical="center"/>
    </xf>
    <xf numFmtId="0" fontId="31" fillId="0" borderId="3" xfId="0" applyFont="1" applyBorder="1" applyAlignment="1">
      <alignment horizontal="left" vertical="center" indent="2"/>
    </xf>
    <xf numFmtId="0" fontId="31" fillId="0" borderId="3" xfId="0" applyFont="1" applyBorder="1" applyAlignment="1">
      <alignment horizontal="left" vertical="center"/>
    </xf>
    <xf numFmtId="0" fontId="31" fillId="0" borderId="4" xfId="0" applyFont="1" applyBorder="1" applyAlignment="1">
      <alignment horizontal="left" vertical="center"/>
    </xf>
    <xf numFmtId="3" fontId="27" fillId="0" borderId="2" xfId="0" applyNumberFormat="1" applyFont="1" applyFill="1" applyBorder="1" applyAlignment="1" applyProtection="1">
      <alignment horizontal="right" vertical="center"/>
    </xf>
    <xf numFmtId="3" fontId="27" fillId="0" borderId="1" xfId="0" applyNumberFormat="1" applyFont="1" applyBorder="1" applyAlignment="1">
      <alignment horizontal="right" vertical="center" wrapText="1"/>
    </xf>
    <xf numFmtId="3" fontId="27" fillId="0" borderId="2" xfId="0" applyNumberFormat="1" applyFont="1" applyBorder="1" applyAlignment="1">
      <alignment horizontal="right"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xf>
    <xf numFmtId="166" fontId="27" fillId="0" borderId="2" xfId="0" applyNumberFormat="1" applyFont="1" applyBorder="1" applyAlignment="1">
      <alignment vertical="center"/>
    </xf>
    <xf numFmtId="165" fontId="27" fillId="0" borderId="2" xfId="0" applyNumberFormat="1" applyFont="1" applyBorder="1" applyAlignment="1">
      <alignment vertical="center"/>
    </xf>
    <xf numFmtId="165" fontId="27" fillId="0" borderId="6" xfId="0" applyNumberFormat="1" applyFont="1" applyBorder="1" applyAlignment="1">
      <alignment vertical="center"/>
    </xf>
    <xf numFmtId="0" fontId="27" fillId="0" borderId="2" xfId="0" applyFont="1" applyFill="1" applyBorder="1" applyAlignment="1">
      <alignment vertical="center"/>
    </xf>
    <xf numFmtId="0" fontId="27" fillId="0" borderId="11" xfId="0" applyFont="1" applyFill="1" applyBorder="1" applyAlignment="1">
      <alignment vertical="center"/>
    </xf>
    <xf numFmtId="0" fontId="46" fillId="0" borderId="8" xfId="0" applyFont="1" applyBorder="1" applyAlignment="1">
      <alignment vertical="center"/>
    </xf>
    <xf numFmtId="0" fontId="48" fillId="0" borderId="0" xfId="0" applyFont="1" applyAlignment="1">
      <alignment vertical="center" wrapText="1"/>
    </xf>
    <xf numFmtId="0" fontId="29" fillId="0" borderId="0" xfId="0" applyFont="1" applyAlignment="1">
      <alignment vertical="center" wrapText="1"/>
    </xf>
    <xf numFmtId="0" fontId="4"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center" vertical="top" wrapText="1"/>
    </xf>
    <xf numFmtId="0" fontId="49" fillId="0" borderId="0" xfId="0" applyFont="1" applyAlignment="1"/>
    <xf numFmtId="0" fontId="26" fillId="0" borderId="0" xfId="0" applyFont="1" applyAlignment="1">
      <alignment horizontal="left" vertical="center" wrapText="1"/>
    </xf>
    <xf numFmtId="0" fontId="27" fillId="0" borderId="1" xfId="0" applyFont="1" applyBorder="1" applyAlignment="1">
      <alignment horizontal="center" vertical="center" wrapText="1"/>
    </xf>
    <xf numFmtId="0" fontId="30" fillId="0" borderId="0" xfId="0" applyFont="1" applyBorder="1" applyAlignment="1">
      <alignment horizontal="left" vertical="top" wrapText="1"/>
    </xf>
    <xf numFmtId="0" fontId="30" fillId="0" borderId="0" xfId="0" applyFont="1" applyBorder="1" applyAlignment="1">
      <alignment horizontal="left" vertical="center" wrapText="1"/>
    </xf>
    <xf numFmtId="0" fontId="26" fillId="0" borderId="0" xfId="0" applyFont="1" applyBorder="1" applyAlignment="1">
      <alignment horizontal="left" vertical="center" wrapText="1"/>
    </xf>
    <xf numFmtId="0" fontId="43" fillId="0" borderId="0" xfId="0" applyFont="1" applyBorder="1" applyAlignment="1">
      <alignment horizontal="left" vertical="center" wrapText="1"/>
    </xf>
    <xf numFmtId="0" fontId="30" fillId="0" borderId="8" xfId="0" applyFont="1" applyBorder="1" applyAlignment="1">
      <alignment horizontal="left" vertical="center" wrapText="1"/>
    </xf>
    <xf numFmtId="0" fontId="30" fillId="0" borderId="8" xfId="0" applyFont="1" applyBorder="1" applyAlignment="1">
      <alignment horizontal="left" vertical="center"/>
    </xf>
    <xf numFmtId="0" fontId="27" fillId="0" borderId="2" xfId="0" applyFont="1" applyBorder="1" applyAlignment="1">
      <alignment horizontal="center" vertical="center" wrapText="1"/>
    </xf>
    <xf numFmtId="0" fontId="27" fillId="0" borderId="0" xfId="1" applyFont="1" applyBorder="1" applyAlignment="1" applyProtection="1">
      <alignment horizontal="left" vertical="center" wrapText="1"/>
    </xf>
    <xf numFmtId="0" fontId="13" fillId="0" borderId="0" xfId="1" applyFont="1" applyBorder="1" applyAlignment="1" applyProtection="1">
      <alignment horizontal="left" vertical="center"/>
    </xf>
    <xf numFmtId="0" fontId="13" fillId="0" borderId="0" xfId="0" applyFont="1" applyAlignment="1">
      <alignment horizontal="left" vertical="center"/>
    </xf>
    <xf numFmtId="0" fontId="3" fillId="0" borderId="0" xfId="0" applyFont="1" applyAlignment="1">
      <alignment vertical="center"/>
    </xf>
    <xf numFmtId="0" fontId="3" fillId="0" borderId="0" xfId="0" applyFont="1" applyBorder="1"/>
    <xf numFmtId="0" fontId="27" fillId="0" borderId="2" xfId="0" applyFont="1" applyFill="1" applyBorder="1" applyAlignment="1">
      <alignment horizontal="center" vertical="center" wrapText="1"/>
    </xf>
    <xf numFmtId="0" fontId="27" fillId="0" borderId="6" xfId="0" applyFont="1" applyBorder="1" applyAlignment="1">
      <alignment horizontal="right" vertical="center"/>
    </xf>
    <xf numFmtId="0" fontId="27" fillId="0" borderId="2" xfId="0" applyFont="1" applyBorder="1" applyAlignment="1">
      <alignment horizontal="right" vertical="center"/>
    </xf>
    <xf numFmtId="0" fontId="27" fillId="0" borderId="27" xfId="0" applyFont="1" applyBorder="1" applyAlignment="1">
      <alignment horizontal="right" vertical="center" wrapText="1"/>
    </xf>
    <xf numFmtId="0" fontId="27" fillId="0" borderId="26" xfId="0" applyFont="1" applyBorder="1" applyAlignment="1">
      <alignment horizontal="right" vertical="center" wrapText="1"/>
    </xf>
    <xf numFmtId="0" fontId="27" fillId="0" borderId="9" xfId="0" applyFont="1" applyBorder="1" applyAlignment="1">
      <alignment horizontal="right" vertical="center" wrapText="1"/>
    </xf>
    <xf numFmtId="0" fontId="27" fillId="0" borderId="1" xfId="0" applyFont="1" applyBorder="1" applyAlignment="1">
      <alignment horizontal="right" vertical="center" wrapText="1"/>
    </xf>
    <xf numFmtId="3" fontId="27" fillId="0" borderId="5" xfId="0" applyNumberFormat="1" applyFont="1" applyBorder="1" applyAlignment="1">
      <alignment horizontal="right" vertical="center" wrapText="1"/>
    </xf>
    <xf numFmtId="0" fontId="27" fillId="0" borderId="4" xfId="0" applyFont="1" applyBorder="1" applyAlignment="1">
      <alignment horizontal="left" vertical="center" wrapText="1"/>
    </xf>
    <xf numFmtId="0" fontId="27" fillId="0" borderId="4" xfId="0" applyFont="1" applyBorder="1" applyAlignment="1">
      <alignment horizontal="left" vertical="center" wrapText="1" indent="3"/>
    </xf>
    <xf numFmtId="3" fontId="35" fillId="0" borderId="11" xfId="0" applyNumberFormat="1" applyFont="1" applyBorder="1" applyAlignment="1">
      <alignment vertical="center"/>
    </xf>
    <xf numFmtId="0" fontId="31" fillId="0" borderId="3" xfId="0" applyFont="1" applyBorder="1" applyAlignment="1">
      <alignment horizontal="left" vertical="center" wrapText="1" indent="3"/>
    </xf>
    <xf numFmtId="3" fontId="38" fillId="0" borderId="1" xfId="0" applyNumberFormat="1" applyFont="1" applyFill="1" applyBorder="1" applyAlignment="1" applyProtection="1">
      <alignment horizontal="right" vertical="center"/>
    </xf>
    <xf numFmtId="3" fontId="39" fillId="0" borderId="2" xfId="0" applyNumberFormat="1" applyFont="1" applyFill="1" applyBorder="1" applyAlignment="1" applyProtection="1">
      <alignment horizontal="right" vertical="center"/>
    </xf>
    <xf numFmtId="0" fontId="46" fillId="0" borderId="0" xfId="0" applyFont="1" applyBorder="1" applyAlignment="1">
      <alignment vertical="center"/>
    </xf>
    <xf numFmtId="0" fontId="30" fillId="0" borderId="0" xfId="0" applyFont="1" applyBorder="1" applyAlignment="1">
      <alignment horizontal="left" vertical="center"/>
    </xf>
    <xf numFmtId="2" fontId="27" fillId="0" borderId="0" xfId="0" applyNumberFormat="1" applyFont="1" applyBorder="1" applyAlignment="1">
      <alignment vertical="center" wrapText="1"/>
    </xf>
    <xf numFmtId="0" fontId="27" fillId="0" borderId="0" xfId="0" applyFont="1" applyBorder="1" applyAlignment="1">
      <alignment horizontal="center" vertical="center" wrapText="1"/>
    </xf>
    <xf numFmtId="0" fontId="27" fillId="0" borderId="0" xfId="0" applyFont="1" applyFill="1" applyBorder="1" applyAlignment="1">
      <alignment vertical="center"/>
    </xf>
    <xf numFmtId="3" fontId="27" fillId="0" borderId="0" xfId="0" applyNumberFormat="1" applyFont="1" applyFill="1" applyBorder="1" applyAlignment="1" applyProtection="1">
      <alignment horizontal="right" vertical="center"/>
    </xf>
    <xf numFmtId="0" fontId="26" fillId="0" borderId="0" xfId="0" applyFont="1" applyBorder="1" applyAlignment="1">
      <alignment horizontal="center" vertical="center"/>
    </xf>
    <xf numFmtId="0" fontId="31" fillId="0" borderId="3" xfId="0" applyFont="1" applyFill="1" applyBorder="1" applyAlignment="1">
      <alignment horizontal="left" vertical="center" indent="2"/>
    </xf>
    <xf numFmtId="0" fontId="31" fillId="0" borderId="3" xfId="0" applyFont="1" applyFill="1" applyBorder="1" applyAlignment="1">
      <alignment horizontal="left" vertical="center" indent="1"/>
    </xf>
    <xf numFmtId="0" fontId="27" fillId="0" borderId="12" xfId="0" applyFont="1" applyBorder="1" applyAlignment="1">
      <alignment horizontal="left" vertical="center" wrapText="1" indent="2"/>
    </xf>
    <xf numFmtId="0" fontId="31" fillId="0" borderId="3" xfId="0" applyFont="1" applyBorder="1" applyAlignment="1">
      <alignment horizontal="left" vertical="center" indent="3"/>
    </xf>
    <xf numFmtId="0" fontId="27" fillId="0" borderId="4" xfId="0" applyFont="1" applyFill="1" applyBorder="1" applyAlignment="1">
      <alignment horizontal="left" vertical="center" indent="1"/>
    </xf>
    <xf numFmtId="0" fontId="27" fillId="0" borderId="3" xfId="0" applyFont="1" applyBorder="1" applyAlignment="1">
      <alignment horizontal="left" vertical="center" wrapText="1" indent="2"/>
    </xf>
    <xf numFmtId="0" fontId="27" fillId="0" borderId="3" xfId="0" applyFont="1" applyBorder="1" applyAlignment="1">
      <alignment horizontal="left" vertical="center" indent="2"/>
    </xf>
    <xf numFmtId="0" fontId="31" fillId="0" borderId="1" xfId="0" applyFont="1" applyBorder="1" applyAlignment="1">
      <alignment horizontal="left" vertical="center"/>
    </xf>
    <xf numFmtId="3" fontId="35" fillId="0" borderId="2" xfId="0" applyNumberFormat="1" applyFont="1" applyBorder="1" applyAlignment="1">
      <alignment vertical="center"/>
    </xf>
    <xf numFmtId="0" fontId="12" fillId="0" borderId="0" xfId="0" applyFont="1" applyAlignment="1">
      <alignment horizontal="center" vertical="center"/>
    </xf>
    <xf numFmtId="0" fontId="17" fillId="0" borderId="0" xfId="0" applyFont="1" applyAlignment="1">
      <alignment horizontal="left" vertical="center"/>
    </xf>
    <xf numFmtId="0" fontId="27" fillId="0" borderId="3" xfId="0" applyFont="1" applyFill="1" applyBorder="1" applyAlignment="1">
      <alignment horizontal="left" vertical="center" indent="2"/>
    </xf>
    <xf numFmtId="0" fontId="16" fillId="0" borderId="0" xfId="0" applyFont="1" applyFill="1"/>
    <xf numFmtId="166" fontId="5" fillId="0" borderId="0" xfId="0" applyNumberFormat="1" applyFont="1"/>
    <xf numFmtId="0" fontId="27" fillId="0" borderId="4" xfId="0" applyFont="1" applyFill="1" applyBorder="1" applyAlignment="1">
      <alignment horizontal="left" vertical="center" indent="3"/>
    </xf>
    <xf numFmtId="0" fontId="31" fillId="0" borderId="0" xfId="0" applyFont="1" applyBorder="1" applyAlignment="1">
      <alignment vertical="center"/>
    </xf>
    <xf numFmtId="3" fontId="31" fillId="0" borderId="0" xfId="0" applyNumberFormat="1" applyFont="1" applyFill="1" applyBorder="1" applyAlignment="1">
      <alignment vertical="center"/>
    </xf>
    <xf numFmtId="3" fontId="32" fillId="0" borderId="0" xfId="0" applyNumberFormat="1" applyFont="1" applyFill="1" applyBorder="1" applyAlignment="1" applyProtection="1">
      <alignment horizontal="right" vertical="center"/>
    </xf>
    <xf numFmtId="0" fontId="31" fillId="0" borderId="3" xfId="0" applyFont="1" applyBorder="1" applyAlignment="1">
      <alignment horizontal="left" vertical="center" wrapText="1" indent="1"/>
    </xf>
    <xf numFmtId="0" fontId="26" fillId="0" borderId="0" xfId="0" applyFont="1" applyAlignment="1">
      <alignment horizontal="left" vertical="center" wrapText="1"/>
    </xf>
    <xf numFmtId="0" fontId="28" fillId="0" borderId="0" xfId="1" applyFont="1" applyAlignment="1" applyProtection="1">
      <alignment horizontal="center" vertical="center"/>
    </xf>
    <xf numFmtId="0" fontId="51" fillId="0" borderId="0" xfId="0" applyFont="1" applyAlignment="1">
      <alignment horizontal="left" vertical="center"/>
    </xf>
    <xf numFmtId="0" fontId="27" fillId="0" borderId="13" xfId="0" applyFont="1" applyBorder="1" applyAlignment="1">
      <alignment horizontal="center" vertical="center"/>
    </xf>
    <xf numFmtId="0" fontId="27" fillId="0" borderId="16" xfId="0" applyFont="1" applyBorder="1" applyAlignment="1">
      <alignment horizontal="center" vertical="center"/>
    </xf>
    <xf numFmtId="0" fontId="27" fillId="0" borderId="19" xfId="0" applyFont="1" applyBorder="1" applyAlignment="1">
      <alignment horizontal="center" vertical="center"/>
    </xf>
    <xf numFmtId="0" fontId="27" fillId="0" borderId="14"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 xfId="0" applyFont="1" applyBorder="1" applyAlignment="1">
      <alignment horizontal="center"/>
    </xf>
    <xf numFmtId="0" fontId="27" fillId="0" borderId="15"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 xfId="0" applyFont="1" applyBorder="1" applyAlignment="1">
      <alignment horizontal="center" vertical="center"/>
    </xf>
    <xf numFmtId="0" fontId="27" fillId="0" borderId="5" xfId="0" applyFont="1" applyBorder="1" applyAlignment="1">
      <alignment horizontal="center" vertical="center"/>
    </xf>
    <xf numFmtId="0" fontId="27" fillId="0" borderId="1"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25" xfId="0" applyFont="1" applyBorder="1" applyAlignment="1">
      <alignment horizontal="center" vertical="center" wrapText="1"/>
    </xf>
    <xf numFmtId="0" fontId="46" fillId="0" borderId="28" xfId="0" applyFont="1" applyBorder="1" applyAlignment="1">
      <alignment horizontal="center" vertical="center"/>
    </xf>
    <xf numFmtId="0" fontId="46" fillId="0" borderId="23" xfId="0" applyFont="1" applyBorder="1" applyAlignment="1">
      <alignment horizontal="center" vertical="center"/>
    </xf>
    <xf numFmtId="0" fontId="46" fillId="0" borderId="24" xfId="0" applyFont="1" applyBorder="1" applyAlignment="1">
      <alignment horizontal="center" vertical="center"/>
    </xf>
    <xf numFmtId="0" fontId="30" fillId="0" borderId="0" xfId="0" applyFont="1" applyBorder="1" applyAlignment="1">
      <alignment horizontal="left" vertical="center" wrapText="1"/>
    </xf>
    <xf numFmtId="0" fontId="31" fillId="0" borderId="0" xfId="0" applyFont="1" applyAlignment="1">
      <alignment horizontal="left" vertical="center" wrapText="1"/>
    </xf>
    <xf numFmtId="0" fontId="2" fillId="0" borderId="0" xfId="0" applyFont="1" applyBorder="1" applyAlignment="1">
      <alignment horizontal="left" vertical="center" wrapText="1"/>
    </xf>
    <xf numFmtId="0" fontId="41" fillId="0" borderId="3" xfId="0" applyFont="1" applyBorder="1" applyAlignment="1">
      <alignment horizontal="center" vertical="center" wrapText="1"/>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27" fillId="0" borderId="3" xfId="0" applyFont="1" applyBorder="1" applyAlignment="1">
      <alignment horizontal="center" vertical="center"/>
    </xf>
    <xf numFmtId="0" fontId="27" fillId="0" borderId="2" xfId="0" applyFont="1" applyBorder="1" applyAlignment="1">
      <alignment horizontal="center" vertical="center"/>
    </xf>
    <xf numFmtId="0" fontId="31" fillId="0" borderId="3" xfId="0" applyFont="1" applyFill="1" applyBorder="1" applyAlignment="1">
      <alignment horizontal="center" vertical="center"/>
    </xf>
    <xf numFmtId="0" fontId="31" fillId="0" borderId="1" xfId="0" applyFont="1" applyFill="1" applyBorder="1" applyAlignment="1">
      <alignment horizontal="center" vertical="center"/>
    </xf>
    <xf numFmtId="0" fontId="31" fillId="0" borderId="2" xfId="0" applyFont="1" applyFill="1" applyBorder="1" applyAlignment="1">
      <alignment horizontal="center" vertical="center"/>
    </xf>
    <xf numFmtId="0" fontId="36" fillId="0" borderId="3" xfId="0" applyFont="1" applyBorder="1" applyAlignment="1">
      <alignment horizontal="center" vertical="center" wrapText="1"/>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26" fillId="0" borderId="0" xfId="0" applyFont="1" applyBorder="1" applyAlignment="1">
      <alignment horizontal="left" vertical="center" wrapText="1"/>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43" fillId="0" borderId="0" xfId="0" applyFont="1" applyBorder="1" applyAlignment="1">
      <alignment horizontal="left" vertical="center" wrapText="1"/>
    </xf>
    <xf numFmtId="0" fontId="44" fillId="0" borderId="3" xfId="0" applyFont="1" applyBorder="1" applyAlignment="1">
      <alignment horizontal="center" vertical="center"/>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30" fillId="0" borderId="0" xfId="0" applyFont="1" applyBorder="1" applyAlignment="1">
      <alignment horizontal="left" vertical="center"/>
    </xf>
    <xf numFmtId="0" fontId="2" fillId="0" borderId="0" xfId="0" applyFont="1" applyBorder="1" applyAlignment="1">
      <alignment horizontal="left" vertical="top" wrapText="1"/>
    </xf>
    <xf numFmtId="0" fontId="31" fillId="0" borderId="31" xfId="0" applyFont="1" applyBorder="1" applyAlignment="1">
      <alignment horizontal="center" vertical="center"/>
    </xf>
    <xf numFmtId="0" fontId="31" fillId="0" borderId="12" xfId="0" applyFont="1" applyBorder="1" applyAlignment="1">
      <alignment horizontal="center" vertical="center"/>
    </xf>
    <xf numFmtId="0" fontId="27" fillId="0" borderId="32" xfId="0" applyFont="1" applyBorder="1" applyAlignment="1">
      <alignment horizontal="center" vertical="center" wrapText="1"/>
    </xf>
    <xf numFmtId="0" fontId="27" fillId="0" borderId="33" xfId="0" applyFont="1" applyBorder="1" applyAlignment="1">
      <alignment horizontal="center" vertical="center" wrapText="1"/>
    </xf>
    <xf numFmtId="0" fontId="46" fillId="0" borderId="2" xfId="0" applyFont="1" applyFill="1" applyBorder="1" applyAlignment="1">
      <alignment horizontal="center" vertical="center" wrapText="1"/>
    </xf>
    <xf numFmtId="0" fontId="46" fillId="0" borderId="11" xfId="0" applyFont="1" applyFill="1" applyBorder="1" applyAlignment="1">
      <alignment horizontal="center" vertical="center" wrapText="1"/>
    </xf>
    <xf numFmtId="0" fontId="27" fillId="0" borderId="37"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6" xfId="0" applyFont="1" applyBorder="1" applyAlignment="1">
      <alignment horizontal="center" vertical="center"/>
    </xf>
    <xf numFmtId="0" fontId="27" fillId="0" borderId="12" xfId="0" applyFont="1" applyBorder="1" applyAlignment="1">
      <alignment horizontal="center" vertical="center"/>
    </xf>
    <xf numFmtId="0" fontId="27" fillId="0" borderId="35" xfId="0" applyFont="1" applyBorder="1" applyAlignment="1">
      <alignment horizontal="center" vertical="center"/>
    </xf>
    <xf numFmtId="0" fontId="27" fillId="0" borderId="2" xfId="0" applyFont="1" applyFill="1" applyBorder="1" applyAlignment="1">
      <alignment horizontal="center" vertical="center" wrapText="1"/>
    </xf>
    <xf numFmtId="0" fontId="27" fillId="0" borderId="11" xfId="0" applyFont="1" applyFill="1" applyBorder="1" applyAlignment="1">
      <alignment horizontal="center" vertical="center" wrapText="1"/>
    </xf>
  </cellXfs>
  <cellStyles count="3">
    <cellStyle name="Hiperłącze" xfId="1" builtinId="8"/>
    <cellStyle name="Normalny" xfId="0" builtinId="0"/>
    <cellStyle name="Procentowy"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Wykres1!$A$6:$A$7</c:f>
              <c:strCache>
                <c:ptCount val="2"/>
                <c:pt idx="0">
                  <c:v>Liczba spraw wierzytelności konsumenckich przyjętych do obsługi w ciągu 2017 r.</c:v>
                </c:pt>
                <c:pt idx="1">
                  <c:v>Liczba spraw wierzytelności korporacyjnych przyjętych do obsługi w ciągu 2017 r.</c:v>
                </c:pt>
              </c:strCache>
            </c:strRef>
          </c:cat>
          <c:val>
            <c:numRef>
              <c:f>Wykres1!$C$2:$C$3</c:f>
              <c:numCache>
                <c:formatCode>#,##0</c:formatCode>
                <c:ptCount val="2"/>
                <c:pt idx="0">
                  <c:v>40218422</c:v>
                </c:pt>
                <c:pt idx="1">
                  <c:v>8828885</c:v>
                </c:pt>
              </c:numCache>
            </c:numRef>
          </c:val>
          <c:extLst>
            <c:ext xmlns:c16="http://schemas.microsoft.com/office/drawing/2014/chart" uri="{C3380CC4-5D6E-409C-BE32-E72D297353CC}">
              <c16:uniqueId val="{00000000-B011-441D-B56A-1F3DEA5837B4}"/>
            </c:ext>
          </c:extLst>
        </c:ser>
        <c:ser>
          <c:idx val="1"/>
          <c:order val="1"/>
          <c:dPt>
            <c:idx val="0"/>
            <c:bubble3D val="0"/>
            <c:spPr>
              <a:solidFill>
                <a:srgbClr val="BED600"/>
              </a:solidFill>
            </c:spPr>
            <c:extLst>
              <c:ext xmlns:c16="http://schemas.microsoft.com/office/drawing/2014/chart" uri="{C3380CC4-5D6E-409C-BE32-E72D297353CC}">
                <c16:uniqueId val="{00000002-B011-441D-B56A-1F3DEA5837B4}"/>
              </c:ext>
            </c:extLst>
          </c:dPt>
          <c:dPt>
            <c:idx val="1"/>
            <c:bubble3D val="0"/>
            <c:spPr>
              <a:solidFill>
                <a:srgbClr val="BED600">
                  <a:alpha val="30196"/>
                </a:srgbClr>
              </a:solidFill>
            </c:spPr>
            <c:extLst>
              <c:ext xmlns:c16="http://schemas.microsoft.com/office/drawing/2014/chart" uri="{C3380CC4-5D6E-409C-BE32-E72D297353CC}">
                <c16:uniqueId val="{00000004-B011-441D-B56A-1F3DEA5837B4}"/>
              </c:ext>
            </c:extLst>
          </c:dPt>
          <c:dLbls>
            <c:dLbl>
              <c:idx val="0"/>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11-441D-B56A-1F3DEA5837B4}"/>
                </c:ext>
              </c:extLst>
            </c:dLbl>
            <c:dLbl>
              <c:idx val="1"/>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11-441D-B56A-1F3DEA5837B4}"/>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Wykres1!$A$6:$A$7</c:f>
              <c:strCache>
                <c:ptCount val="2"/>
                <c:pt idx="0">
                  <c:v>Liczba spraw wierzytelności konsumenckich przyjętych do obsługi w ciągu 2017 r.</c:v>
                </c:pt>
                <c:pt idx="1">
                  <c:v>Liczba spraw wierzytelności korporacyjnych przyjętych do obsługi w ciągu 2017 r.</c:v>
                </c:pt>
              </c:strCache>
            </c:strRef>
          </c:cat>
          <c:val>
            <c:numRef>
              <c:f>Wykres1!$B$4:$B$5</c:f>
              <c:numCache>
                <c:formatCode>#,##0</c:formatCode>
                <c:ptCount val="2"/>
                <c:pt idx="0">
                  <c:v>8657099</c:v>
                </c:pt>
                <c:pt idx="1">
                  <c:v>964497</c:v>
                </c:pt>
              </c:numCache>
            </c:numRef>
          </c:val>
          <c:extLst>
            <c:ext xmlns:c16="http://schemas.microsoft.com/office/drawing/2014/chart" uri="{C3380CC4-5D6E-409C-BE32-E72D297353CC}">
              <c16:uniqueId val="{00000005-B011-441D-B56A-1F3DEA5837B4}"/>
            </c:ext>
          </c:extLst>
        </c:ser>
        <c:dLbls>
          <c:showLegendKey val="0"/>
          <c:showVal val="0"/>
          <c:showCatName val="0"/>
          <c:showSerName val="0"/>
          <c:showPercent val="0"/>
          <c:showBubbleSize val="0"/>
          <c:showLeaderLines val="0"/>
        </c:dLbls>
        <c:firstSliceAng val="0"/>
      </c:pieChart>
      <c:spPr>
        <a:noFill/>
        <a:ln w="25400">
          <a:noFill/>
        </a:ln>
      </c:spPr>
    </c:plotArea>
    <c:legend>
      <c:legendPos val="b"/>
      <c:layout>
        <c:manualLayout>
          <c:xMode val="edge"/>
          <c:yMode val="edge"/>
          <c:wMode val="edge"/>
          <c:hMode val="edge"/>
          <c:x val="2.7013012262356147E-2"/>
          <c:y val="0.78074673926153093"/>
          <c:w val="0.91654209890430349"/>
          <c:h val="0.95039519403619455"/>
        </c:manualLayout>
      </c:layout>
      <c:overlay val="0"/>
    </c:legend>
    <c:plotVisOnly val="1"/>
    <c:dispBlanksAs val="zero"/>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BED600"/>
              </a:solidFill>
            </c:spPr>
            <c:extLst>
              <c:ext xmlns:c16="http://schemas.microsoft.com/office/drawing/2014/chart" uri="{C3380CC4-5D6E-409C-BE32-E72D297353CC}">
                <c16:uniqueId val="{00000001-E634-48E1-9E02-1CEBABDBD3EF}"/>
              </c:ext>
            </c:extLst>
          </c:dPt>
          <c:dPt>
            <c:idx val="1"/>
            <c:bubble3D val="0"/>
            <c:spPr>
              <a:solidFill>
                <a:srgbClr val="BED600">
                  <a:alpha val="30196"/>
                </a:srgbClr>
              </a:solidFill>
            </c:spPr>
            <c:extLst>
              <c:ext xmlns:c16="http://schemas.microsoft.com/office/drawing/2014/chart" uri="{C3380CC4-5D6E-409C-BE32-E72D297353CC}">
                <c16:uniqueId val="{00000003-E634-48E1-9E02-1CEBABDBD3EF}"/>
              </c:ext>
            </c:extLst>
          </c:dPt>
          <c:dLbls>
            <c:dLbl>
              <c:idx val="0"/>
              <c:layout>
                <c:manualLayout>
                  <c:x val="-0.2010833333333335"/>
                  <c:y val="-5.8351541388128097E-3"/>
                </c:manualLayout>
              </c:layout>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34-48E1-9E02-1CEBABDBD3EF}"/>
                </c:ext>
              </c:extLst>
            </c:dLbl>
            <c:dLbl>
              <c:idx val="1"/>
              <c:layout>
                <c:manualLayout>
                  <c:x val="0.2071333333333335"/>
                  <c:y val="-3.7928501902283245E-2"/>
                </c:manualLayout>
              </c:layout>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34-48E1-9E02-1CEBABDBD3EF}"/>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Wykres1!$A$4:$A$5</c:f>
              <c:strCache>
                <c:ptCount val="2"/>
                <c:pt idx="0">
                  <c:v>Wierzytelności konsumenckie przyjęte do obsługi w ciągu 2017 r.</c:v>
                </c:pt>
                <c:pt idx="1">
                  <c:v>Wierzytelności korporacyjne przyjęte do obsługi w ciągu 2017 r.</c:v>
                </c:pt>
              </c:strCache>
            </c:strRef>
          </c:cat>
          <c:val>
            <c:numRef>
              <c:f>Wykres1!$C$4:$C$5</c:f>
              <c:numCache>
                <c:formatCode>#,##0</c:formatCode>
                <c:ptCount val="2"/>
                <c:pt idx="0">
                  <c:v>25878665</c:v>
                </c:pt>
                <c:pt idx="1">
                  <c:v>14339757</c:v>
                </c:pt>
              </c:numCache>
            </c:numRef>
          </c:val>
          <c:extLst>
            <c:ext xmlns:c16="http://schemas.microsoft.com/office/drawing/2014/chart" uri="{C3380CC4-5D6E-409C-BE32-E72D297353CC}">
              <c16:uniqueId val="{00000004-E634-48E1-9E02-1CEBABDBD3EF}"/>
            </c:ext>
          </c:extLst>
        </c:ser>
        <c:dLbls>
          <c:showLegendKey val="0"/>
          <c:showVal val="0"/>
          <c:showCatName val="0"/>
          <c:showSerName val="0"/>
          <c:showPercent val="0"/>
          <c:showBubbleSize val="0"/>
          <c:showLeaderLines val="0"/>
        </c:dLbls>
        <c:firstSliceAng val="0"/>
      </c:pieChart>
      <c:spPr>
        <a:noFill/>
        <a:ln w="25400">
          <a:noFill/>
        </a:ln>
      </c:spPr>
    </c:plotArea>
    <c:legend>
      <c:legendPos val="b"/>
      <c:layout>
        <c:manualLayout>
          <c:xMode val="edge"/>
          <c:yMode val="edge"/>
          <c:wMode val="edge"/>
          <c:hMode val="edge"/>
          <c:x val="3.3866877751392195E-2"/>
          <c:y val="0.76902427677940821"/>
          <c:w val="0.70817620019719763"/>
          <c:h val="0.96280983476627846"/>
        </c:manualLayout>
      </c:layout>
      <c:overlay val="0"/>
    </c:legend>
    <c:plotVisOnly val="1"/>
    <c:dispBlanksAs val="zero"/>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extLst>
          </c:dLbls>
          <c:cat>
            <c:strRef>
              <c:f>Wykres2!$A$4:$A$5</c:f>
              <c:strCache>
                <c:ptCount val="2"/>
                <c:pt idx="0">
                  <c:v>Wierzytelności konsumenckie przyjęte do obsługi w 2017 r.</c:v>
                </c:pt>
                <c:pt idx="1">
                  <c:v>Wierzytelności korporacyjne przyjęte do obsługi w 2017 r.</c:v>
                </c:pt>
              </c:strCache>
            </c:strRef>
          </c:cat>
          <c:val>
            <c:numRef>
              <c:f>Wykres2!$C$2:$C$3</c:f>
              <c:numCache>
                <c:formatCode>#,##0</c:formatCode>
                <c:ptCount val="2"/>
                <c:pt idx="0">
                  <c:v>40218422</c:v>
                </c:pt>
                <c:pt idx="1">
                  <c:v>8828885</c:v>
                </c:pt>
              </c:numCache>
            </c:numRef>
          </c:val>
          <c:extLst>
            <c:ext xmlns:c16="http://schemas.microsoft.com/office/drawing/2014/chart" uri="{C3380CC4-5D6E-409C-BE32-E72D297353CC}">
              <c16:uniqueId val="{00000000-1389-4572-9E85-EEE9E667BBA0}"/>
            </c:ext>
          </c:extLst>
        </c:ser>
        <c:ser>
          <c:idx val="1"/>
          <c:order val="1"/>
          <c:spPr>
            <a:solidFill>
              <a:schemeClr val="accent1"/>
            </a:solidFill>
          </c:spPr>
          <c:dPt>
            <c:idx val="0"/>
            <c:bubble3D val="0"/>
            <c:spPr>
              <a:solidFill>
                <a:schemeClr val="accent6">
                  <a:lumMod val="60000"/>
                  <a:lumOff val="40000"/>
                </a:schemeClr>
              </a:solidFill>
            </c:spPr>
            <c:extLst>
              <c:ext xmlns:c16="http://schemas.microsoft.com/office/drawing/2014/chart" uri="{C3380CC4-5D6E-409C-BE32-E72D297353CC}">
                <c16:uniqueId val="{00000002-1389-4572-9E85-EEE9E667BBA0}"/>
              </c:ext>
            </c:extLst>
          </c:dPt>
          <c:dPt>
            <c:idx val="1"/>
            <c:bubble3D val="0"/>
            <c:spPr>
              <a:solidFill>
                <a:schemeClr val="accent5">
                  <a:lumMod val="40000"/>
                  <a:lumOff val="60000"/>
                </a:schemeClr>
              </a:solidFill>
            </c:spPr>
            <c:extLst>
              <c:ext xmlns:c16="http://schemas.microsoft.com/office/drawing/2014/chart" uri="{C3380CC4-5D6E-409C-BE32-E72D297353CC}">
                <c16:uniqueId val="{00000004-1389-4572-9E85-EEE9E667BBA0}"/>
              </c:ext>
            </c:extLst>
          </c:dPt>
          <c:dLbls>
            <c:dLbl>
              <c:idx val="0"/>
              <c:spPr/>
              <c:txPr>
                <a:bodyPr/>
                <a:lstStyle/>
                <a:p>
                  <a:pPr>
                    <a:defRPr sz="800"/>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89-4572-9E85-EEE9E667BBA0}"/>
                </c:ext>
              </c:extLst>
            </c:dLbl>
            <c:dLbl>
              <c:idx val="1"/>
              <c:spPr/>
              <c:txPr>
                <a:bodyPr/>
                <a:lstStyle/>
                <a:p>
                  <a:pPr>
                    <a:defRPr sz="800"/>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89-4572-9E85-EEE9E667BBA0}"/>
                </c:ext>
              </c:extLst>
            </c:dLbl>
            <c:spPr>
              <a:noFill/>
              <a:ln w="25400">
                <a:noFill/>
              </a:ln>
            </c:spPr>
            <c:txPr>
              <a:bodyPr/>
              <a:lstStyle/>
              <a:p>
                <a:pPr>
                  <a:defRPr sz="800"/>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Wykres2!$A$4:$A$5</c:f>
              <c:strCache>
                <c:ptCount val="2"/>
                <c:pt idx="0">
                  <c:v>Wierzytelności konsumenckie przyjęte do obsługi w 2017 r.</c:v>
                </c:pt>
                <c:pt idx="1">
                  <c:v>Wierzytelności korporacyjne przyjęte do obsługi w 2017 r.</c:v>
                </c:pt>
              </c:strCache>
            </c:strRef>
          </c:cat>
          <c:val>
            <c:numRef>
              <c:f>Wykres2!$D$4:$D$5</c:f>
              <c:numCache>
                <c:formatCode>0.0%</c:formatCode>
                <c:ptCount val="2"/>
                <c:pt idx="0">
                  <c:v>0.89975706733061744</c:v>
                </c:pt>
                <c:pt idx="1">
                  <c:v>0.1002429326693825</c:v>
                </c:pt>
              </c:numCache>
            </c:numRef>
          </c:val>
          <c:extLst>
            <c:ext xmlns:c16="http://schemas.microsoft.com/office/drawing/2014/chart" uri="{C3380CC4-5D6E-409C-BE32-E72D297353CC}">
              <c16:uniqueId val="{00000005-1389-4572-9E85-EEE9E667BBA0}"/>
            </c:ext>
          </c:extLst>
        </c:ser>
        <c:dLbls>
          <c:showLegendKey val="0"/>
          <c:showVal val="0"/>
          <c:showCatName val="0"/>
          <c:showSerName val="0"/>
          <c:showPercent val="0"/>
          <c:showBubbleSize val="0"/>
          <c:showLeaderLines val="0"/>
        </c:dLbls>
        <c:firstSliceAng val="0"/>
      </c:pieChart>
      <c:spPr>
        <a:noFill/>
        <a:ln w="25400">
          <a:noFill/>
        </a:ln>
      </c:spPr>
    </c:plotArea>
    <c:legend>
      <c:legendPos val="b"/>
      <c:layout>
        <c:manualLayout>
          <c:xMode val="edge"/>
          <c:yMode val="edge"/>
          <c:wMode val="edge"/>
          <c:hMode val="edge"/>
          <c:x val="2.7013012262356147E-2"/>
          <c:y val="0.81576181533107128"/>
          <c:w val="0.86362538016081414"/>
          <c:h val="0.95039519403619466"/>
        </c:manualLayout>
      </c:layout>
      <c:overlay val="0"/>
      <c:txPr>
        <a:bodyPr/>
        <a:lstStyle/>
        <a:p>
          <a:pPr rtl="0">
            <a:defRPr sz="800"/>
          </a:pPr>
          <a:endParaRPr lang="pl-PL"/>
        </a:p>
      </c:txPr>
    </c:legend>
    <c:plotVisOnly val="1"/>
    <c:dispBlanksAs val="zero"/>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pieChart>
        <c:varyColors val="1"/>
        <c:ser>
          <c:idx val="0"/>
          <c:order val="0"/>
          <c:dPt>
            <c:idx val="0"/>
            <c:bubble3D val="0"/>
            <c:spPr>
              <a:solidFill>
                <a:schemeClr val="accent6">
                  <a:lumMod val="60000"/>
                  <a:lumOff val="40000"/>
                </a:schemeClr>
              </a:solidFill>
            </c:spPr>
            <c:extLst>
              <c:ext xmlns:c16="http://schemas.microsoft.com/office/drawing/2014/chart" uri="{C3380CC4-5D6E-409C-BE32-E72D297353CC}">
                <c16:uniqueId val="{00000001-4312-46BB-9046-916205098473}"/>
              </c:ext>
            </c:extLst>
          </c:dPt>
          <c:dPt>
            <c:idx val="1"/>
            <c:bubble3D val="0"/>
            <c:spPr>
              <a:solidFill>
                <a:schemeClr val="accent5">
                  <a:lumMod val="40000"/>
                  <a:lumOff val="60000"/>
                </a:schemeClr>
              </a:solidFill>
            </c:spPr>
            <c:extLst>
              <c:ext xmlns:c16="http://schemas.microsoft.com/office/drawing/2014/chart" uri="{C3380CC4-5D6E-409C-BE32-E72D297353CC}">
                <c16:uniqueId val="{00000003-4312-46BB-9046-916205098473}"/>
              </c:ext>
            </c:extLst>
          </c:dPt>
          <c:dLbls>
            <c:dLbl>
              <c:idx val="0"/>
              <c:layout>
                <c:manualLayout>
                  <c:x val="-2.8222222222222221E-2"/>
                  <c:y val="7.0021849665753561E-2"/>
                </c:manualLayout>
              </c:layout>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12-46BB-9046-916205098473}"/>
                </c:ext>
              </c:extLst>
            </c:dLbl>
            <c:dLbl>
              <c:idx val="1"/>
              <c:layout>
                <c:manualLayout>
                  <c:x val="0.11541111111111112"/>
                  <c:y val="-0.13420854519269473"/>
                </c:manualLayout>
              </c:layout>
              <c:spPr/>
              <c:txPr>
                <a:bodyPr/>
                <a:lstStyle/>
                <a:p>
                  <a:pPr>
                    <a:defRPr/>
                  </a:pPr>
                  <a:endParaRPr lang="pl-PL"/>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12-46BB-9046-916205098473}"/>
                </c:ext>
              </c:extLst>
            </c:dLbl>
            <c:spPr>
              <a:noFill/>
              <a:ln w="25400">
                <a:noFill/>
              </a:ln>
            </c:spPr>
            <c:dLblPos val="outEnd"/>
            <c:showLegendKey val="0"/>
            <c:showVal val="1"/>
            <c:showCatName val="0"/>
            <c:showSerName val="0"/>
            <c:showPercent val="0"/>
            <c:showBubbleSize val="0"/>
            <c:showLeaderLines val="0"/>
            <c:extLst>
              <c:ext xmlns:c15="http://schemas.microsoft.com/office/drawing/2012/chart" uri="{CE6537A1-D6FC-4f65-9D91-7224C49458BB}"/>
            </c:extLst>
          </c:dLbls>
          <c:cat>
            <c:strRef>
              <c:f>Wykres2!$A$4:$A$5</c:f>
              <c:strCache>
                <c:ptCount val="2"/>
                <c:pt idx="0">
                  <c:v>Wierzytelności konsumenckie przyjęte do obsługi w 2017 r.</c:v>
                </c:pt>
                <c:pt idx="1">
                  <c:v>Wierzytelności korporacyjne przyjęte do obsługi w 2017 r.</c:v>
                </c:pt>
              </c:strCache>
            </c:strRef>
          </c:cat>
          <c:val>
            <c:numRef>
              <c:f>Wykres2!$E$4:$E$5</c:f>
              <c:numCache>
                <c:formatCode>0.0%</c:formatCode>
                <c:ptCount val="2"/>
                <c:pt idx="0">
                  <c:v>0.64345301762460994</c:v>
                </c:pt>
                <c:pt idx="1">
                  <c:v>0.35654698237539006</c:v>
                </c:pt>
              </c:numCache>
            </c:numRef>
          </c:val>
          <c:extLst>
            <c:ext xmlns:c16="http://schemas.microsoft.com/office/drawing/2014/chart" uri="{C3380CC4-5D6E-409C-BE32-E72D297353CC}">
              <c16:uniqueId val="{00000004-4312-46BB-9046-916205098473}"/>
            </c:ext>
          </c:extLst>
        </c:ser>
        <c:dLbls>
          <c:showLegendKey val="0"/>
          <c:showVal val="0"/>
          <c:showCatName val="0"/>
          <c:showSerName val="0"/>
          <c:showPercent val="0"/>
          <c:showBubbleSize val="0"/>
          <c:showLeaderLines val="0"/>
        </c:dLbls>
        <c:firstSliceAng val="0"/>
      </c:pieChart>
      <c:spPr>
        <a:noFill/>
        <a:ln w="25400">
          <a:noFill/>
        </a:ln>
      </c:spPr>
    </c:plotArea>
    <c:legend>
      <c:legendPos val="b"/>
      <c:layout>
        <c:manualLayout>
          <c:xMode val="edge"/>
          <c:yMode val="edge"/>
          <c:wMode val="edge"/>
          <c:hMode val="edge"/>
          <c:x val="6.9144412503992558E-2"/>
          <c:y val="0.79528248246868483"/>
          <c:w val="0.86692580094154992"/>
          <c:h val="0.96280983476627846"/>
        </c:manualLayout>
      </c:layout>
      <c:overlay val="0"/>
    </c:legend>
    <c:plotVisOnly val="1"/>
    <c:dispBlanksAs val="zero"/>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238125</xdr:colOff>
      <xdr:row>11</xdr:row>
      <xdr:rowOff>9525</xdr:rowOff>
    </xdr:from>
    <xdr:to>
      <xdr:col>0</xdr:col>
      <xdr:colOff>3838575</xdr:colOff>
      <xdr:row>35</xdr:row>
      <xdr:rowOff>19050</xdr:rowOff>
    </xdr:to>
    <xdr:graphicFrame macro="">
      <xdr:nvGraphicFramePr>
        <xdr:cNvPr id="1037" name="Wykres 1">
          <a:extLst>
            <a:ext uri="{FF2B5EF4-FFF2-40B4-BE49-F238E27FC236}">
              <a16:creationId xmlns:a16="http://schemas.microsoft.com/office/drawing/2014/main" id="{00000000-0008-0000-0D00-00000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3867150</xdr:colOff>
      <xdr:row>11</xdr:row>
      <xdr:rowOff>9525</xdr:rowOff>
    </xdr:from>
    <xdr:to>
      <xdr:col>0</xdr:col>
      <xdr:colOff>7467600</xdr:colOff>
      <xdr:row>35</xdr:row>
      <xdr:rowOff>19050</xdr:rowOff>
    </xdr:to>
    <xdr:graphicFrame macro="">
      <xdr:nvGraphicFramePr>
        <xdr:cNvPr id="1038" name="Wykres 2">
          <a:extLst>
            <a:ext uri="{FF2B5EF4-FFF2-40B4-BE49-F238E27FC236}">
              <a16:creationId xmlns:a16="http://schemas.microsoft.com/office/drawing/2014/main" id="{00000000-0008-0000-0D00-00000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0.40217</cdr:x>
      <cdr:y>0.00499</cdr:y>
    </cdr:from>
    <cdr:to>
      <cdr:x>0.62706</cdr:x>
      <cdr:y>0.0941</cdr:y>
    </cdr:to>
    <cdr:sp macro="" textlink="Wykres1!$B$1">
      <cdr:nvSpPr>
        <cdr:cNvPr id="3" name="pole tekstowe 1"/>
        <cdr:cNvSpPr txBox="1"/>
      </cdr:nvSpPr>
      <cdr:spPr>
        <a:xfrm xmlns:a="http://schemas.openxmlformats.org/drawingml/2006/main">
          <a:off x="1447801" y="21718"/>
          <a:ext cx="809625" cy="3878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67358A0-E9FB-4BB6-AE59-ADC77E101F4A}" type="TxLink">
            <a:rPr lang="en-US" sz="800" b="0" i="0" u="none" strike="noStrike">
              <a:solidFill>
                <a:srgbClr val="000000"/>
              </a:solidFill>
              <a:latin typeface="Czcionka tekstu podstawowego"/>
            </a:rPr>
            <a:pPr/>
            <a:t>Liczba spraw</a:t>
          </a:fld>
          <a:endParaRPr lang="pl-PL" sz="1100"/>
        </a:p>
      </cdr:txBody>
    </cdr:sp>
  </cdr:relSizeAnchor>
</c:userShapes>
</file>

<file path=xl/drawings/drawing3.xml><?xml version="1.0" encoding="utf-8"?>
<c:userShapes xmlns:c="http://schemas.openxmlformats.org/drawingml/2006/chart">
  <cdr:relSizeAnchor xmlns:cdr="http://schemas.openxmlformats.org/drawingml/2006/chartDrawing">
    <cdr:from>
      <cdr:x>0.27973</cdr:x>
      <cdr:y>0.00437</cdr:y>
    </cdr:from>
    <cdr:to>
      <cdr:x>0.71244</cdr:x>
      <cdr:y>0.08752</cdr:y>
    </cdr:to>
    <cdr:sp macro="" textlink="Wykres1!$C$1">
      <cdr:nvSpPr>
        <cdr:cNvPr id="2" name="pole tekstowe 1"/>
        <cdr:cNvSpPr txBox="1"/>
      </cdr:nvSpPr>
      <cdr:spPr>
        <a:xfrm xmlns:a="http://schemas.openxmlformats.org/drawingml/2006/main">
          <a:off x="1009650" y="19022"/>
          <a:ext cx="1562100" cy="3619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2B19B9BC-C97D-42F2-81F0-891BD2993D76}" type="TxLink">
            <a:rPr lang="en-US" sz="800" b="0" i="0" u="none" strike="noStrike">
              <a:solidFill>
                <a:srgbClr val="000000"/>
              </a:solidFill>
              <a:latin typeface="Czcionka tekstu podstawowego"/>
            </a:rPr>
            <a:pPr/>
            <a:t>Wartość nominalna w tys. zł</a:t>
          </a:fld>
          <a:endParaRPr lang="pl-PL" sz="1100"/>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190500</xdr:colOff>
      <xdr:row>8</xdr:row>
      <xdr:rowOff>180975</xdr:rowOff>
    </xdr:from>
    <xdr:to>
      <xdr:col>0</xdr:col>
      <xdr:colOff>3790950</xdr:colOff>
      <xdr:row>33</xdr:row>
      <xdr:rowOff>9525</xdr:rowOff>
    </xdr:to>
    <xdr:graphicFrame macro="">
      <xdr:nvGraphicFramePr>
        <xdr:cNvPr id="2061" name="Wykres 1">
          <a:extLst>
            <a:ext uri="{FF2B5EF4-FFF2-40B4-BE49-F238E27FC236}">
              <a16:creationId xmlns:a16="http://schemas.microsoft.com/office/drawing/2014/main" id="{00000000-0008-0000-0E00-00000D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3867150</xdr:colOff>
      <xdr:row>8</xdr:row>
      <xdr:rowOff>180975</xdr:rowOff>
    </xdr:from>
    <xdr:to>
      <xdr:col>0</xdr:col>
      <xdr:colOff>7467600</xdr:colOff>
      <xdr:row>33</xdr:row>
      <xdr:rowOff>9525</xdr:rowOff>
    </xdr:to>
    <xdr:graphicFrame macro="">
      <xdr:nvGraphicFramePr>
        <xdr:cNvPr id="2062" name="Wykres 2">
          <a:extLst>
            <a:ext uri="{FF2B5EF4-FFF2-40B4-BE49-F238E27FC236}">
              <a16:creationId xmlns:a16="http://schemas.microsoft.com/office/drawing/2014/main" id="{00000000-0008-0000-0E00-00000E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0.29633</cdr:x>
      <cdr:y>0.00937</cdr:y>
    </cdr:from>
    <cdr:to>
      <cdr:x>0.82285</cdr:x>
      <cdr:y>0.07003</cdr:y>
    </cdr:to>
    <cdr:sp macro="" textlink="Wykres2!$D$1">
      <cdr:nvSpPr>
        <cdr:cNvPr id="3" name="pole tekstowe 1"/>
        <cdr:cNvSpPr txBox="1"/>
      </cdr:nvSpPr>
      <cdr:spPr>
        <a:xfrm xmlns:a="http://schemas.openxmlformats.org/drawingml/2006/main">
          <a:off x="1066801" y="40782"/>
          <a:ext cx="1895475" cy="264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C92A8F7-75D3-409D-B382-28AC34A65AC9}" type="TxLink">
            <a:rPr lang="en-US" sz="800" b="0" i="0" u="none" strike="noStrike">
              <a:solidFill>
                <a:srgbClr val="000000"/>
              </a:solidFill>
              <a:latin typeface="Czcionka tekstu podstawowego"/>
            </a:rPr>
            <a:pPr/>
            <a:t>Udział w liczbie prowadzonych spraw</a:t>
          </a:fld>
          <a:endParaRPr lang="pl-PL" sz="1100"/>
        </a:p>
      </cdr:txBody>
    </cdr:sp>
  </cdr:relSizeAnchor>
</c:userShapes>
</file>

<file path=xl/drawings/drawing6.xml><?xml version="1.0" encoding="utf-8"?>
<c:userShapes xmlns:c="http://schemas.openxmlformats.org/drawingml/2006/chart">
  <cdr:relSizeAnchor xmlns:cdr="http://schemas.openxmlformats.org/drawingml/2006/chartDrawing">
    <cdr:from>
      <cdr:x>0.23499</cdr:x>
      <cdr:y>0.0175</cdr:y>
    </cdr:from>
    <cdr:to>
      <cdr:x>0.85482</cdr:x>
      <cdr:y>0.08096</cdr:y>
    </cdr:to>
    <cdr:sp macro="" textlink="Wykres2!$E$1">
      <cdr:nvSpPr>
        <cdr:cNvPr id="2" name="pole tekstowe 1"/>
        <cdr:cNvSpPr txBox="1"/>
      </cdr:nvSpPr>
      <cdr:spPr>
        <a:xfrm xmlns:a="http://schemas.openxmlformats.org/drawingml/2006/main">
          <a:off x="847725" y="76176"/>
          <a:ext cx="2238375" cy="2762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8A277BE-B09B-4B3D-9161-BD242C049372}" type="TxLink">
            <a:rPr lang="en-US" sz="800" b="0" i="0" u="none" strike="noStrike">
              <a:solidFill>
                <a:srgbClr val="000000"/>
              </a:solidFill>
              <a:latin typeface="Czcionka tekstu podstawowego"/>
            </a:rPr>
            <a:pPr/>
            <a:t>Udział w wartości nominalnej wierzytelności</a:t>
          </a:fld>
          <a:endParaRPr lang="pl-PL" sz="1100"/>
        </a:p>
      </cdr:txBody>
    </cdr:sp>
  </cdr:relSizeAnchor>
</c:userShape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zcionka-Fira_Sans">
      <a:majorFont>
        <a:latin typeface="Fira Sans"/>
        <a:ea typeface=""/>
        <a:cs typeface=""/>
      </a:majorFont>
      <a:minorFont>
        <a:latin typeface="Fira Sans"/>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workbookViewId="0">
      <selection activeCell="C9" sqref="C9"/>
    </sheetView>
  </sheetViews>
  <sheetFormatPr defaultRowHeight="12"/>
  <cols>
    <col min="1" max="1" width="93.25" style="19" customWidth="1"/>
    <col min="2" max="6" width="9" style="19"/>
    <col min="7" max="7" width="11.25" style="19" customWidth="1"/>
    <col min="8" max="8" width="9.75" style="19" customWidth="1"/>
    <col min="9" max="9" width="9" style="19"/>
    <col min="10" max="10" width="9.125" style="19" customWidth="1"/>
    <col min="11" max="11" width="11.875" style="19" customWidth="1"/>
    <col min="12" max="263" width="9" style="19"/>
    <col min="264" max="264" width="16.625" style="19" customWidth="1"/>
    <col min="265" max="265" width="9" style="19"/>
    <col min="266" max="266" width="35.125" style="19" customWidth="1"/>
    <col min="267" max="519" width="9" style="19"/>
    <col min="520" max="520" width="16.625" style="19" customWidth="1"/>
    <col min="521" max="521" width="9" style="19"/>
    <col min="522" max="522" width="35.125" style="19" customWidth="1"/>
    <col min="523" max="775" width="9" style="19"/>
    <col min="776" max="776" width="16.625" style="19" customWidth="1"/>
    <col min="777" max="777" width="9" style="19"/>
    <col min="778" max="778" width="35.125" style="19" customWidth="1"/>
    <col min="779" max="1031" width="9" style="19"/>
    <col min="1032" max="1032" width="16.625" style="19" customWidth="1"/>
    <col min="1033" max="1033" width="9" style="19"/>
    <col min="1034" max="1034" width="35.125" style="19" customWidth="1"/>
    <col min="1035" max="1287" width="9" style="19"/>
    <col min="1288" max="1288" width="16.625" style="19" customWidth="1"/>
    <col min="1289" max="1289" width="9" style="19"/>
    <col min="1290" max="1290" width="35.125" style="19" customWidth="1"/>
    <col min="1291" max="1543" width="9" style="19"/>
    <col min="1544" max="1544" width="16.625" style="19" customWidth="1"/>
    <col min="1545" max="1545" width="9" style="19"/>
    <col min="1546" max="1546" width="35.125" style="19" customWidth="1"/>
    <col min="1547" max="1799" width="9" style="19"/>
    <col min="1800" max="1800" width="16.625" style="19" customWidth="1"/>
    <col min="1801" max="1801" width="9" style="19"/>
    <col min="1802" max="1802" width="35.125" style="19" customWidth="1"/>
    <col min="1803" max="2055" width="9" style="19"/>
    <col min="2056" max="2056" width="16.625" style="19" customWidth="1"/>
    <col min="2057" max="2057" width="9" style="19"/>
    <col min="2058" max="2058" width="35.125" style="19" customWidth="1"/>
    <col min="2059" max="2311" width="9" style="19"/>
    <col min="2312" max="2312" width="16.625" style="19" customWidth="1"/>
    <col min="2313" max="2313" width="9" style="19"/>
    <col min="2314" max="2314" width="35.125" style="19" customWidth="1"/>
    <col min="2315" max="2567" width="9" style="19"/>
    <col min="2568" max="2568" width="16.625" style="19" customWidth="1"/>
    <col min="2569" max="2569" width="9" style="19"/>
    <col min="2570" max="2570" width="35.125" style="19" customWidth="1"/>
    <col min="2571" max="2823" width="9" style="19"/>
    <col min="2824" max="2824" width="16.625" style="19" customWidth="1"/>
    <col min="2825" max="2825" width="9" style="19"/>
    <col min="2826" max="2826" width="35.125" style="19" customWidth="1"/>
    <col min="2827" max="3079" width="9" style="19"/>
    <col min="3080" max="3080" width="16.625" style="19" customWidth="1"/>
    <col min="3081" max="3081" width="9" style="19"/>
    <col min="3082" max="3082" width="35.125" style="19" customWidth="1"/>
    <col min="3083" max="3335" width="9" style="19"/>
    <col min="3336" max="3336" width="16.625" style="19" customWidth="1"/>
    <col min="3337" max="3337" width="9" style="19"/>
    <col min="3338" max="3338" width="35.125" style="19" customWidth="1"/>
    <col min="3339" max="3591" width="9" style="19"/>
    <col min="3592" max="3592" width="16.625" style="19" customWidth="1"/>
    <col min="3593" max="3593" width="9" style="19"/>
    <col min="3594" max="3594" width="35.125" style="19" customWidth="1"/>
    <col min="3595" max="3847" width="9" style="19"/>
    <col min="3848" max="3848" width="16.625" style="19" customWidth="1"/>
    <col min="3849" max="3849" width="9" style="19"/>
    <col min="3850" max="3850" width="35.125" style="19" customWidth="1"/>
    <col min="3851" max="4103" width="9" style="19"/>
    <col min="4104" max="4104" width="16.625" style="19" customWidth="1"/>
    <col min="4105" max="4105" width="9" style="19"/>
    <col min="4106" max="4106" width="35.125" style="19" customWidth="1"/>
    <col min="4107" max="4359" width="9" style="19"/>
    <col min="4360" max="4360" width="16.625" style="19" customWidth="1"/>
    <col min="4361" max="4361" width="9" style="19"/>
    <col min="4362" max="4362" width="35.125" style="19" customWidth="1"/>
    <col min="4363" max="4615" width="9" style="19"/>
    <col min="4616" max="4616" width="16.625" style="19" customWidth="1"/>
    <col min="4617" max="4617" width="9" style="19"/>
    <col min="4618" max="4618" width="35.125" style="19" customWidth="1"/>
    <col min="4619" max="4871" width="9" style="19"/>
    <col min="4872" max="4872" width="16.625" style="19" customWidth="1"/>
    <col min="4873" max="4873" width="9" style="19"/>
    <col min="4874" max="4874" width="35.125" style="19" customWidth="1"/>
    <col min="4875" max="5127" width="9" style="19"/>
    <col min="5128" max="5128" width="16.625" style="19" customWidth="1"/>
    <col min="5129" max="5129" width="9" style="19"/>
    <col min="5130" max="5130" width="35.125" style="19" customWidth="1"/>
    <col min="5131" max="5383" width="9" style="19"/>
    <col min="5384" max="5384" width="16.625" style="19" customWidth="1"/>
    <col min="5385" max="5385" width="9" style="19"/>
    <col min="5386" max="5386" width="35.125" style="19" customWidth="1"/>
    <col min="5387" max="5639" width="9" style="19"/>
    <col min="5640" max="5640" width="16.625" style="19" customWidth="1"/>
    <col min="5641" max="5641" width="9" style="19"/>
    <col min="5642" max="5642" width="35.125" style="19" customWidth="1"/>
    <col min="5643" max="5895" width="9" style="19"/>
    <col min="5896" max="5896" width="16.625" style="19" customWidth="1"/>
    <col min="5897" max="5897" width="9" style="19"/>
    <col min="5898" max="5898" width="35.125" style="19" customWidth="1"/>
    <col min="5899" max="6151" width="9" style="19"/>
    <col min="6152" max="6152" width="16.625" style="19" customWidth="1"/>
    <col min="6153" max="6153" width="9" style="19"/>
    <col min="6154" max="6154" width="35.125" style="19" customWidth="1"/>
    <col min="6155" max="6407" width="9" style="19"/>
    <col min="6408" max="6408" width="16.625" style="19" customWidth="1"/>
    <col min="6409" max="6409" width="9" style="19"/>
    <col min="6410" max="6410" width="35.125" style="19" customWidth="1"/>
    <col min="6411" max="6663" width="9" style="19"/>
    <col min="6664" max="6664" width="16.625" style="19" customWidth="1"/>
    <col min="6665" max="6665" width="9" style="19"/>
    <col min="6666" max="6666" width="35.125" style="19" customWidth="1"/>
    <col min="6667" max="6919" width="9" style="19"/>
    <col min="6920" max="6920" width="16.625" style="19" customWidth="1"/>
    <col min="6921" max="6921" width="9" style="19"/>
    <col min="6922" max="6922" width="35.125" style="19" customWidth="1"/>
    <col min="6923" max="7175" width="9" style="19"/>
    <col min="7176" max="7176" width="16.625" style="19" customWidth="1"/>
    <col min="7177" max="7177" width="9" style="19"/>
    <col min="7178" max="7178" width="35.125" style="19" customWidth="1"/>
    <col min="7179" max="7431" width="9" style="19"/>
    <col min="7432" max="7432" width="16.625" style="19" customWidth="1"/>
    <col min="7433" max="7433" width="9" style="19"/>
    <col min="7434" max="7434" width="35.125" style="19" customWidth="1"/>
    <col min="7435" max="7687" width="9" style="19"/>
    <col min="7688" max="7688" width="16.625" style="19" customWidth="1"/>
    <col min="7689" max="7689" width="9" style="19"/>
    <col min="7690" max="7690" width="35.125" style="19" customWidth="1"/>
    <col min="7691" max="7943" width="9" style="19"/>
    <col min="7944" max="7944" width="16.625" style="19" customWidth="1"/>
    <col min="7945" max="7945" width="9" style="19"/>
    <col min="7946" max="7946" width="35.125" style="19" customWidth="1"/>
    <col min="7947" max="8199" width="9" style="19"/>
    <col min="8200" max="8200" width="16.625" style="19" customWidth="1"/>
    <col min="8201" max="8201" width="9" style="19"/>
    <col min="8202" max="8202" width="35.125" style="19" customWidth="1"/>
    <col min="8203" max="8455" width="9" style="19"/>
    <col min="8456" max="8456" width="16.625" style="19" customWidth="1"/>
    <col min="8457" max="8457" width="9" style="19"/>
    <col min="8458" max="8458" width="35.125" style="19" customWidth="1"/>
    <col min="8459" max="8711" width="9" style="19"/>
    <col min="8712" max="8712" width="16.625" style="19" customWidth="1"/>
    <col min="8713" max="8713" width="9" style="19"/>
    <col min="8714" max="8714" width="35.125" style="19" customWidth="1"/>
    <col min="8715" max="8967" width="9" style="19"/>
    <col min="8968" max="8968" width="16.625" style="19" customWidth="1"/>
    <col min="8969" max="8969" width="9" style="19"/>
    <col min="8970" max="8970" width="35.125" style="19" customWidth="1"/>
    <col min="8971" max="9223" width="9" style="19"/>
    <col min="9224" max="9224" width="16.625" style="19" customWidth="1"/>
    <col min="9225" max="9225" width="9" style="19"/>
    <col min="9226" max="9226" width="35.125" style="19" customWidth="1"/>
    <col min="9227" max="9479" width="9" style="19"/>
    <col min="9480" max="9480" width="16.625" style="19" customWidth="1"/>
    <col min="9481" max="9481" width="9" style="19"/>
    <col min="9482" max="9482" width="35.125" style="19" customWidth="1"/>
    <col min="9483" max="9735" width="9" style="19"/>
    <col min="9736" max="9736" width="16.625" style="19" customWidth="1"/>
    <col min="9737" max="9737" width="9" style="19"/>
    <col min="9738" max="9738" width="35.125" style="19" customWidth="1"/>
    <col min="9739" max="9991" width="9" style="19"/>
    <col min="9992" max="9992" width="16.625" style="19" customWidth="1"/>
    <col min="9993" max="9993" width="9" style="19"/>
    <col min="9994" max="9994" width="35.125" style="19" customWidth="1"/>
    <col min="9995" max="10247" width="9" style="19"/>
    <col min="10248" max="10248" width="16.625" style="19" customWidth="1"/>
    <col min="10249" max="10249" width="9" style="19"/>
    <col min="10250" max="10250" width="35.125" style="19" customWidth="1"/>
    <col min="10251" max="10503" width="9" style="19"/>
    <col min="10504" max="10504" width="16.625" style="19" customWidth="1"/>
    <col min="10505" max="10505" width="9" style="19"/>
    <col min="10506" max="10506" width="35.125" style="19" customWidth="1"/>
    <col min="10507" max="10759" width="9" style="19"/>
    <col min="10760" max="10760" width="16.625" style="19" customWidth="1"/>
    <col min="10761" max="10761" width="9" style="19"/>
    <col min="10762" max="10762" width="35.125" style="19" customWidth="1"/>
    <col min="10763" max="11015" width="9" style="19"/>
    <col min="11016" max="11016" width="16.625" style="19" customWidth="1"/>
    <col min="11017" max="11017" width="9" style="19"/>
    <col min="11018" max="11018" width="35.125" style="19" customWidth="1"/>
    <col min="11019" max="11271" width="9" style="19"/>
    <col min="11272" max="11272" width="16.625" style="19" customWidth="1"/>
    <col min="11273" max="11273" width="9" style="19"/>
    <col min="11274" max="11274" width="35.125" style="19" customWidth="1"/>
    <col min="11275" max="11527" width="9" style="19"/>
    <col min="11528" max="11528" width="16.625" style="19" customWidth="1"/>
    <col min="11529" max="11529" width="9" style="19"/>
    <col min="11530" max="11530" width="35.125" style="19" customWidth="1"/>
    <col min="11531" max="11783" width="9" style="19"/>
    <col min="11784" max="11784" width="16.625" style="19" customWidth="1"/>
    <col min="11785" max="11785" width="9" style="19"/>
    <col min="11786" max="11786" width="35.125" style="19" customWidth="1"/>
    <col min="11787" max="12039" width="9" style="19"/>
    <col min="12040" max="12040" width="16.625" style="19" customWidth="1"/>
    <col min="12041" max="12041" width="9" style="19"/>
    <col min="12042" max="12042" width="35.125" style="19" customWidth="1"/>
    <col min="12043" max="12295" width="9" style="19"/>
    <col min="12296" max="12296" width="16.625" style="19" customWidth="1"/>
    <col min="12297" max="12297" width="9" style="19"/>
    <col min="12298" max="12298" width="35.125" style="19" customWidth="1"/>
    <col min="12299" max="12551" width="9" style="19"/>
    <col min="12552" max="12552" width="16.625" style="19" customWidth="1"/>
    <col min="12553" max="12553" width="9" style="19"/>
    <col min="12554" max="12554" width="35.125" style="19" customWidth="1"/>
    <col min="12555" max="12807" width="9" style="19"/>
    <col min="12808" max="12808" width="16.625" style="19" customWidth="1"/>
    <col min="12809" max="12809" width="9" style="19"/>
    <col min="12810" max="12810" width="35.125" style="19" customWidth="1"/>
    <col min="12811" max="13063" width="9" style="19"/>
    <col min="13064" max="13064" width="16.625" style="19" customWidth="1"/>
    <col min="13065" max="13065" width="9" style="19"/>
    <col min="13066" max="13066" width="35.125" style="19" customWidth="1"/>
    <col min="13067" max="13319" width="9" style="19"/>
    <col min="13320" max="13320" width="16.625" style="19" customWidth="1"/>
    <col min="13321" max="13321" width="9" style="19"/>
    <col min="13322" max="13322" width="35.125" style="19" customWidth="1"/>
    <col min="13323" max="13575" width="9" style="19"/>
    <col min="13576" max="13576" width="16.625" style="19" customWidth="1"/>
    <col min="13577" max="13577" width="9" style="19"/>
    <col min="13578" max="13578" width="35.125" style="19" customWidth="1"/>
    <col min="13579" max="13831" width="9" style="19"/>
    <col min="13832" max="13832" width="16.625" style="19" customWidth="1"/>
    <col min="13833" max="13833" width="9" style="19"/>
    <col min="13834" max="13834" width="35.125" style="19" customWidth="1"/>
    <col min="13835" max="14087" width="9" style="19"/>
    <col min="14088" max="14088" width="16.625" style="19" customWidth="1"/>
    <col min="14089" max="14089" width="9" style="19"/>
    <col min="14090" max="14090" width="35.125" style="19" customWidth="1"/>
    <col min="14091" max="14343" width="9" style="19"/>
    <col min="14344" max="14344" width="16.625" style="19" customWidth="1"/>
    <col min="14345" max="14345" width="9" style="19"/>
    <col min="14346" max="14346" width="35.125" style="19" customWidth="1"/>
    <col min="14347" max="14599" width="9" style="19"/>
    <col min="14600" max="14600" width="16.625" style="19" customWidth="1"/>
    <col min="14601" max="14601" width="9" style="19"/>
    <col min="14602" max="14602" width="35.125" style="19" customWidth="1"/>
    <col min="14603" max="14855" width="9" style="19"/>
    <col min="14856" max="14856" width="16.625" style="19" customWidth="1"/>
    <col min="14857" max="14857" width="9" style="19"/>
    <col min="14858" max="14858" width="35.125" style="19" customWidth="1"/>
    <col min="14859" max="15111" width="9" style="19"/>
    <col min="15112" max="15112" width="16.625" style="19" customWidth="1"/>
    <col min="15113" max="15113" width="9" style="19"/>
    <col min="15114" max="15114" width="35.125" style="19" customWidth="1"/>
    <col min="15115" max="15367" width="9" style="19"/>
    <col min="15368" max="15368" width="16.625" style="19" customWidth="1"/>
    <col min="15369" max="15369" width="9" style="19"/>
    <col min="15370" max="15370" width="35.125" style="19" customWidth="1"/>
    <col min="15371" max="15623" width="9" style="19"/>
    <col min="15624" max="15624" width="16.625" style="19" customWidth="1"/>
    <col min="15625" max="15625" width="9" style="19"/>
    <col min="15626" max="15626" width="35.125" style="19" customWidth="1"/>
    <col min="15627" max="15879" width="9" style="19"/>
    <col min="15880" max="15880" width="16.625" style="19" customWidth="1"/>
    <col min="15881" max="15881" width="9" style="19"/>
    <col min="15882" max="15882" width="35.125" style="19" customWidth="1"/>
    <col min="15883" max="16135" width="9" style="19"/>
    <col min="16136" max="16136" width="16.625" style="19" customWidth="1"/>
    <col min="16137" max="16137" width="9" style="19"/>
    <col min="16138" max="16138" width="35.125" style="19" customWidth="1"/>
    <col min="16139" max="16384" width="9" style="19"/>
  </cols>
  <sheetData>
    <row r="1" spans="1:19" s="20" customFormat="1" ht="24" customHeight="1">
      <c r="A1" s="57" t="s">
        <v>53</v>
      </c>
    </row>
    <row r="2" spans="1:19" s="59" customFormat="1" ht="24" customHeight="1">
      <c r="A2" s="60" t="s">
        <v>131</v>
      </c>
      <c r="B2" s="58"/>
      <c r="C2" s="58"/>
      <c r="D2" s="58"/>
      <c r="E2" s="58"/>
      <c r="F2" s="58"/>
      <c r="G2" s="58"/>
      <c r="H2" s="58"/>
      <c r="I2" s="58"/>
      <c r="J2" s="58"/>
      <c r="K2" s="58"/>
      <c r="L2" s="58"/>
      <c r="M2" s="58"/>
      <c r="N2" s="58"/>
      <c r="O2" s="58"/>
      <c r="P2" s="58"/>
      <c r="Q2" s="58"/>
      <c r="R2" s="58"/>
    </row>
    <row r="3" spans="1:19" s="59" customFormat="1" ht="24" customHeight="1">
      <c r="A3" s="60" t="s">
        <v>133</v>
      </c>
      <c r="B3" s="61"/>
      <c r="C3" s="61"/>
      <c r="D3" s="61"/>
      <c r="E3" s="61"/>
      <c r="F3" s="61"/>
      <c r="G3" s="61"/>
      <c r="H3" s="61"/>
      <c r="I3" s="61"/>
      <c r="J3" s="61"/>
      <c r="K3" s="61"/>
      <c r="L3" s="61"/>
      <c r="M3" s="61"/>
      <c r="N3" s="61"/>
      <c r="O3" s="61"/>
      <c r="P3" s="61"/>
      <c r="Q3" s="61"/>
      <c r="R3" s="61"/>
    </row>
    <row r="4" spans="1:19" s="162" customFormat="1" ht="24" customHeight="1">
      <c r="A4" s="160" t="s">
        <v>132</v>
      </c>
      <c r="B4" s="161"/>
      <c r="C4" s="161"/>
      <c r="D4" s="161"/>
      <c r="E4" s="161"/>
      <c r="F4" s="161"/>
      <c r="G4" s="161"/>
      <c r="H4" s="161"/>
      <c r="I4" s="161"/>
      <c r="J4" s="161"/>
      <c r="K4" s="161"/>
      <c r="L4" s="161"/>
      <c r="M4" s="161"/>
      <c r="N4" s="161"/>
      <c r="O4" s="161"/>
      <c r="P4" s="161"/>
      <c r="Q4" s="161"/>
      <c r="R4" s="161"/>
    </row>
    <row r="5" spans="1:19" s="59" customFormat="1" ht="24" customHeight="1">
      <c r="A5" s="60" t="s">
        <v>85</v>
      </c>
      <c r="B5" s="61"/>
      <c r="C5" s="61"/>
      <c r="D5" s="61"/>
      <c r="E5" s="61"/>
      <c r="F5" s="61"/>
      <c r="G5" s="61"/>
      <c r="H5" s="61"/>
      <c r="I5" s="61"/>
      <c r="J5" s="61"/>
      <c r="K5" s="61"/>
      <c r="L5" s="61"/>
      <c r="M5" s="61"/>
      <c r="N5" s="61"/>
      <c r="O5" s="61"/>
      <c r="P5" s="61"/>
      <c r="Q5" s="61"/>
      <c r="R5" s="61"/>
    </row>
    <row r="6" spans="1:19" s="59" customFormat="1" ht="24" customHeight="1">
      <c r="A6" s="60" t="s">
        <v>119</v>
      </c>
      <c r="B6" s="61"/>
      <c r="C6" s="61"/>
      <c r="D6" s="61"/>
      <c r="E6" s="61"/>
      <c r="F6" s="61"/>
      <c r="G6" s="61"/>
      <c r="H6" s="61"/>
      <c r="I6" s="61"/>
      <c r="J6" s="61"/>
      <c r="K6" s="61"/>
      <c r="L6" s="61"/>
      <c r="M6" s="61"/>
      <c r="N6" s="61"/>
      <c r="O6" s="61"/>
      <c r="P6" s="61"/>
      <c r="Q6" s="61"/>
      <c r="R6" s="61"/>
    </row>
    <row r="7" spans="1:19" s="59" customFormat="1" ht="24" customHeight="1">
      <c r="A7" s="60" t="s">
        <v>86</v>
      </c>
      <c r="B7" s="63"/>
      <c r="C7" s="63"/>
      <c r="D7" s="63"/>
      <c r="E7" s="63"/>
      <c r="F7" s="63"/>
      <c r="G7" s="63"/>
      <c r="H7" s="63"/>
      <c r="I7" s="63"/>
      <c r="J7" s="63"/>
      <c r="K7" s="63"/>
      <c r="L7" s="63"/>
      <c r="M7" s="63"/>
      <c r="N7" s="63"/>
      <c r="O7" s="63"/>
      <c r="P7" s="63"/>
      <c r="Q7" s="63"/>
      <c r="R7" s="63"/>
      <c r="S7" s="63"/>
    </row>
    <row r="8" spans="1:19" s="59" customFormat="1" ht="24" customHeight="1">
      <c r="A8" s="60" t="s">
        <v>87</v>
      </c>
      <c r="B8" s="63"/>
      <c r="C8" s="63"/>
      <c r="D8" s="63"/>
      <c r="E8" s="63"/>
      <c r="F8" s="63"/>
      <c r="G8" s="63"/>
      <c r="H8" s="63"/>
      <c r="I8" s="63"/>
      <c r="J8" s="63"/>
      <c r="K8" s="63"/>
      <c r="L8" s="63"/>
      <c r="M8" s="63"/>
      <c r="N8" s="63"/>
      <c r="O8" s="63"/>
      <c r="P8" s="63"/>
      <c r="Q8" s="63"/>
      <c r="R8" s="63"/>
    </row>
    <row r="9" spans="1:19" s="59" customFormat="1" ht="24" customHeight="1">
      <c r="A9" s="60" t="s">
        <v>88</v>
      </c>
      <c r="B9" s="61"/>
      <c r="C9" s="61"/>
      <c r="D9" s="61"/>
      <c r="E9" s="61"/>
      <c r="F9" s="61"/>
      <c r="G9" s="61"/>
      <c r="H9" s="61"/>
      <c r="I9" s="61"/>
      <c r="J9" s="61"/>
      <c r="K9" s="61"/>
      <c r="L9" s="61"/>
      <c r="M9" s="61"/>
      <c r="N9" s="61"/>
      <c r="O9" s="61"/>
      <c r="P9" s="61"/>
      <c r="Q9" s="61"/>
      <c r="R9" s="61"/>
    </row>
    <row r="10" spans="1:19" s="62" customFormat="1" ht="24" customHeight="1">
      <c r="A10" s="60" t="s">
        <v>139</v>
      </c>
      <c r="B10" s="61"/>
      <c r="C10" s="61"/>
      <c r="D10" s="61"/>
      <c r="E10" s="61"/>
      <c r="F10" s="61"/>
      <c r="G10" s="61"/>
      <c r="H10" s="61"/>
      <c r="I10" s="61"/>
      <c r="J10" s="61"/>
      <c r="K10" s="61"/>
      <c r="L10" s="61"/>
      <c r="M10" s="61"/>
      <c r="N10" s="61"/>
      <c r="O10" s="61"/>
      <c r="P10" s="61"/>
      <c r="Q10" s="61"/>
      <c r="R10" s="61"/>
    </row>
    <row r="11" spans="1:19" s="59" customFormat="1" ht="24" customHeight="1">
      <c r="A11" s="60" t="s">
        <v>138</v>
      </c>
      <c r="B11" s="61"/>
      <c r="C11" s="61"/>
      <c r="D11" s="61"/>
      <c r="E11" s="61"/>
      <c r="F11" s="61"/>
      <c r="G11" s="61"/>
      <c r="H11" s="61"/>
      <c r="I11" s="61"/>
      <c r="J11" s="61"/>
      <c r="K11" s="61"/>
      <c r="L11" s="61"/>
      <c r="M11" s="61"/>
      <c r="N11" s="61"/>
      <c r="O11" s="61"/>
      <c r="P11" s="61"/>
      <c r="Q11" s="61"/>
      <c r="R11" s="61"/>
    </row>
    <row r="12" spans="1:19" ht="14.1" customHeight="1">
      <c r="A12" s="38"/>
      <c r="G12" s="22"/>
    </row>
    <row r="13" spans="1:19" ht="14.1" customHeight="1">
      <c r="A13" s="38"/>
    </row>
    <row r="14" spans="1:19" ht="24" customHeight="1">
      <c r="A14" s="145" t="s">
        <v>92</v>
      </c>
      <c r="B14" s="145"/>
      <c r="C14" s="145"/>
      <c r="D14" s="145"/>
      <c r="E14" s="145"/>
      <c r="F14" s="145"/>
      <c r="G14" s="145"/>
      <c r="H14" s="145"/>
    </row>
    <row r="15" spans="1:19" ht="30" customHeight="1">
      <c r="A15" s="146" t="s">
        <v>93</v>
      </c>
      <c r="B15" s="146"/>
      <c r="C15" s="146"/>
      <c r="D15" s="146"/>
      <c r="E15" s="146"/>
      <c r="F15" s="146"/>
      <c r="G15" s="146"/>
      <c r="H15" s="146"/>
    </row>
    <row r="16" spans="1:19" ht="20.100000000000001" customHeight="1">
      <c r="A16" s="146" t="s">
        <v>94</v>
      </c>
      <c r="B16" s="146"/>
      <c r="C16" s="146"/>
      <c r="D16" s="146"/>
      <c r="E16" s="146"/>
      <c r="F16" s="146"/>
      <c r="G16" s="146"/>
      <c r="H16" s="146"/>
    </row>
    <row r="17" spans="1:8" ht="20.100000000000001" customHeight="1">
      <c r="A17" s="146" t="s">
        <v>95</v>
      </c>
      <c r="B17" s="146"/>
      <c r="C17" s="146"/>
      <c r="D17" s="146"/>
      <c r="E17" s="146"/>
      <c r="F17" s="146"/>
      <c r="G17" s="146"/>
      <c r="H17" s="146"/>
    </row>
  </sheetData>
  <hyperlinks>
    <hyperlink ref="A6:K6" location="'Tabl.11-12'!A1" display="'Tabl.11-12'!A1" xr:uid="{00000000-0004-0000-0000-000001000000}"/>
    <hyperlink ref="A2" location="Tabl.1!A1" display="Table 1. Entities conducting debt collection activity in 2024 according to selected criteria  " xr:uid="{00000000-0004-0000-0000-000002000000}"/>
    <hyperlink ref="A9:J9" location="Tabl.10!A1" display="Tablica 10. Wierzytelności przyjęte do obsługi przez firmę według wierzycieli pierwotnych " xr:uid="{00000000-0004-0000-0000-000003000000}"/>
    <hyperlink ref="A10:R10" location="Tabl.11!A1" display="Tablica 11. Selected balance sheet items of 64 entities conducting debt collection activities 3" xr:uid="{00000000-0004-0000-0000-000006000000}"/>
    <hyperlink ref="A11:G11" location="Tabl.12!A1" display="Tablica 12. Źródła finansowania nabytych wierzytelności " xr:uid="{00000000-0004-0000-0000-000007000000}"/>
    <hyperlink ref="A6" location="Tabl.5!A1" display="Table 5. Number and value of outstanding receivables (at face value) to be serviced" xr:uid="{00000000-0004-0000-0000-00000A000000}"/>
    <hyperlink ref="A5" location="Tabl.4!A1" display="Table 4. Number and value of receivables (at nominal value) accepted for service in 2022" xr:uid="{00000000-0004-0000-0000-00000B000000}"/>
    <hyperlink ref="A3:G3" location="Tabl.2!A1" display=" Table 2. Number of surveyed entities conducting debt collection activity in 2020 by majority shareholder in share capital" xr:uid="{00000000-0004-0000-0000-00000E000000}"/>
    <hyperlink ref="A2:H2" location="'Tabl.1-2'!A1" display="Table 1. Entities conducting debt collection activities by legal forms and scope of activity" xr:uid="{00000000-0004-0000-0000-000011000000}"/>
    <hyperlink ref="A2:R2" location="Tabl.1!A1" display="Table 1. Entities conducting debt collection activities by legal forms and scope of activity" xr:uid="{00000000-0004-0000-0000-000012000000}"/>
    <hyperlink ref="A11" location="Tabl.10!A1" display="Table 10. Selected items of the profit and loss account of 73 entities conducting debt collection activities " xr:uid="{4C076077-4335-467E-8D3D-AE3D81BD5B46}"/>
    <hyperlink ref="A10" location="Tabl.9!A1" display="Table 9. Selected balance sheet items of 73 entities conducting debt collection activities" xr:uid="{B782A4CE-63A3-4BBD-B95F-92E0EF47E4CF}"/>
    <hyperlink ref="A9" location="Tabl.8!A1" display="Table 8. Sources of financing of purchased debts in 2024" xr:uid="{0FAE6BF2-0319-4DCE-85D8-9BB13911E31F}"/>
    <hyperlink ref="A4" location="Tabl.3!A1" display="Tabl.3!A1" xr:uid="{62D55155-1AAA-458E-A4FC-1528060E737D}"/>
    <hyperlink ref="A7" location="Tabl.6!A1" display="Table 6. Number and value of receivables accepted for service by original creditors in 2024" xr:uid="{4D0DD566-8B53-44DD-BD05-7AE3BC00A2ED}"/>
    <hyperlink ref="A8" location="Tabl.7!A1" display="Table 7. Costs assigned and directly related to debt service (court, enforcement and other costs) in 2024" xr:uid="{8E8A424E-2C8B-4874-B0A0-8047704BCB9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44"/>
  <sheetViews>
    <sheetView topLeftCell="B10" workbookViewId="0">
      <selection activeCell="O11" sqref="O11"/>
    </sheetView>
  </sheetViews>
  <sheetFormatPr defaultColWidth="9" defaultRowHeight="11.25"/>
  <cols>
    <col min="1" max="1" width="1.25" style="13" hidden="1" customWidth="1"/>
    <col min="2" max="2" width="33.5" style="13" customWidth="1"/>
    <col min="3" max="4" width="20.625" style="13" customWidth="1"/>
    <col min="5" max="16384" width="9" style="13"/>
  </cols>
  <sheetData>
    <row r="1" spans="1:6" s="196" customFormat="1" ht="30" customHeight="1">
      <c r="A1" s="196" t="s">
        <v>1</v>
      </c>
      <c r="B1" s="228" t="s">
        <v>139</v>
      </c>
      <c r="C1" s="250"/>
      <c r="D1" s="250"/>
      <c r="E1" s="206" t="s">
        <v>79</v>
      </c>
      <c r="F1" s="206"/>
    </row>
    <row r="2" spans="1:6" s="35" customFormat="1" ht="12" customHeight="1">
      <c r="B2" s="157"/>
      <c r="C2" s="158"/>
      <c r="D2" s="180"/>
      <c r="E2" s="73"/>
    </row>
    <row r="3" spans="1:6" ht="42.6" customHeight="1">
      <c r="A3" s="14"/>
      <c r="B3" s="252" t="s">
        <v>21</v>
      </c>
      <c r="C3" s="254" t="s">
        <v>129</v>
      </c>
      <c r="D3" s="255"/>
      <c r="E3" s="32"/>
      <c r="F3" s="32"/>
    </row>
    <row r="4" spans="1:6" s="32" customFormat="1" ht="20.100000000000001" customHeight="1">
      <c r="A4" s="33"/>
      <c r="B4" s="253"/>
      <c r="C4" s="256" t="s">
        <v>147</v>
      </c>
      <c r="D4" s="257"/>
      <c r="E4" s="33"/>
    </row>
    <row r="5" spans="1:6" ht="20.100000000000001" customHeight="1">
      <c r="A5" s="14"/>
      <c r="B5" s="253"/>
      <c r="C5" s="138" t="s">
        <v>91</v>
      </c>
      <c r="D5" s="159">
        <v>2025</v>
      </c>
    </row>
    <row r="6" spans="1:6" s="25" customFormat="1" ht="21" customHeight="1">
      <c r="A6" s="24"/>
      <c r="B6" s="92" t="s">
        <v>42</v>
      </c>
      <c r="C6" s="123">
        <v>11975664</v>
      </c>
      <c r="D6" s="134">
        <v>13527781</v>
      </c>
      <c r="F6" s="195"/>
    </row>
    <row r="7" spans="1:6" ht="18" customHeight="1">
      <c r="A7" s="14"/>
      <c r="B7" s="131" t="s">
        <v>43</v>
      </c>
      <c r="C7" s="123">
        <v>53479</v>
      </c>
      <c r="D7" s="134">
        <v>112291</v>
      </c>
    </row>
    <row r="8" spans="1:6" ht="20.100000000000001" customHeight="1">
      <c r="A8" s="14"/>
      <c r="B8" s="186" t="s">
        <v>127</v>
      </c>
      <c r="C8" s="123">
        <v>111886</v>
      </c>
      <c r="D8" s="134">
        <v>142731</v>
      </c>
    </row>
    <row r="9" spans="1:6" ht="20.100000000000001" customHeight="1">
      <c r="A9" s="14"/>
      <c r="B9" s="186" t="s">
        <v>35</v>
      </c>
      <c r="C9" s="123">
        <v>381476</v>
      </c>
      <c r="D9" s="134">
        <v>358884</v>
      </c>
    </row>
    <row r="10" spans="1:6" ht="20.100000000000001" customHeight="1">
      <c r="A10" s="14"/>
      <c r="B10" s="186" t="s">
        <v>70</v>
      </c>
      <c r="C10" s="123">
        <v>11396642</v>
      </c>
      <c r="D10" s="134">
        <v>12867979</v>
      </c>
    </row>
    <row r="11" spans="1:6" ht="20.100000000000001" customHeight="1">
      <c r="A11" s="14"/>
      <c r="B11" s="186" t="s">
        <v>128</v>
      </c>
      <c r="C11" s="123">
        <v>32181</v>
      </c>
      <c r="D11" s="134">
        <v>45896</v>
      </c>
    </row>
    <row r="12" spans="1:6" s="25" customFormat="1" ht="20.100000000000001" customHeight="1">
      <c r="A12" s="24"/>
      <c r="B12" s="187" t="s">
        <v>44</v>
      </c>
      <c r="C12" s="123">
        <v>1618550</v>
      </c>
      <c r="D12" s="134">
        <v>1883295</v>
      </c>
    </row>
    <row r="13" spans="1:6" ht="19.5" customHeight="1">
      <c r="A13" s="14"/>
      <c r="B13" s="186" t="s">
        <v>36</v>
      </c>
      <c r="C13" s="135" t="s">
        <v>84</v>
      </c>
      <c r="D13" s="136" t="s">
        <v>84</v>
      </c>
    </row>
    <row r="14" spans="1:6" ht="25.5" customHeight="1">
      <c r="A14" s="14"/>
      <c r="B14" s="188" t="s">
        <v>116</v>
      </c>
      <c r="C14" s="123">
        <v>522675</v>
      </c>
      <c r="D14" s="134">
        <v>443021</v>
      </c>
    </row>
    <row r="15" spans="1:6" ht="20.100000000000001" customHeight="1">
      <c r="A15" s="14"/>
      <c r="B15" s="188" t="s">
        <v>117</v>
      </c>
      <c r="C15" s="135">
        <v>1042117</v>
      </c>
      <c r="D15" s="136">
        <v>1395604</v>
      </c>
    </row>
    <row r="16" spans="1:6" ht="20.100000000000001" customHeight="1">
      <c r="A16" s="14"/>
      <c r="B16" s="188" t="s">
        <v>118</v>
      </c>
      <c r="C16" s="135" t="s">
        <v>84</v>
      </c>
      <c r="D16" s="136" t="s">
        <v>84</v>
      </c>
    </row>
    <row r="17" spans="1:4" ht="20.100000000000001" customHeight="1">
      <c r="A17" s="14"/>
      <c r="B17" s="92" t="s">
        <v>45</v>
      </c>
      <c r="C17" s="135" t="s">
        <v>84</v>
      </c>
      <c r="D17" s="136" t="s">
        <v>84</v>
      </c>
    </row>
    <row r="18" spans="1:4" ht="20.100000000000001" customHeight="1">
      <c r="A18" s="14"/>
      <c r="B18" s="92" t="s">
        <v>41</v>
      </c>
      <c r="C18" s="135" t="s">
        <v>84</v>
      </c>
      <c r="D18" s="136" t="s">
        <v>84</v>
      </c>
    </row>
    <row r="19" spans="1:4" ht="20.100000000000001" customHeight="1">
      <c r="A19" s="14"/>
      <c r="B19" s="132" t="s">
        <v>46</v>
      </c>
      <c r="C19" s="123">
        <v>13601117</v>
      </c>
      <c r="D19" s="134">
        <v>15419515</v>
      </c>
    </row>
    <row r="20" spans="1:4" s="25" customFormat="1" ht="20.100000000000001" customHeight="1">
      <c r="A20" s="24"/>
      <c r="B20" s="92" t="s">
        <v>69</v>
      </c>
      <c r="C20" s="123">
        <v>6547526</v>
      </c>
      <c r="D20" s="134">
        <v>7960925</v>
      </c>
    </row>
    <row r="21" spans="1:4" s="25" customFormat="1" ht="20.100000000000001" customHeight="1">
      <c r="A21" s="24"/>
      <c r="B21" s="189" t="s">
        <v>109</v>
      </c>
      <c r="C21" s="123"/>
      <c r="D21" s="134"/>
    </row>
    <row r="22" spans="1:4" ht="20.100000000000001" customHeight="1">
      <c r="A22" s="14"/>
      <c r="B22" s="131" t="s">
        <v>37</v>
      </c>
      <c r="C22" s="123">
        <v>358087</v>
      </c>
      <c r="D22" s="134">
        <v>365720</v>
      </c>
    </row>
    <row r="23" spans="1:4" ht="20.100000000000001" customHeight="1">
      <c r="A23" s="14"/>
      <c r="B23" s="131" t="s">
        <v>38</v>
      </c>
      <c r="C23" s="123">
        <v>868332</v>
      </c>
      <c r="D23" s="134">
        <v>1043724</v>
      </c>
    </row>
    <row r="24" spans="1:4" ht="20.100000000000001" customHeight="1">
      <c r="A24" s="14"/>
      <c r="B24" s="131" t="s">
        <v>39</v>
      </c>
      <c r="C24" s="135">
        <v>247245</v>
      </c>
      <c r="D24" s="136">
        <v>441196</v>
      </c>
    </row>
    <row r="25" spans="1:4" ht="20.100000000000001" customHeight="1">
      <c r="A25" s="14"/>
      <c r="B25" s="131" t="s">
        <v>47</v>
      </c>
      <c r="C25" s="123">
        <v>1472599</v>
      </c>
      <c r="D25" s="134">
        <v>1595329</v>
      </c>
    </row>
    <row r="26" spans="1:4" ht="20.100000000000001" customHeight="1">
      <c r="A26" s="14"/>
      <c r="B26" s="92" t="s">
        <v>48</v>
      </c>
      <c r="C26" s="123">
        <v>7053591</v>
      </c>
      <c r="D26" s="134">
        <v>7458590</v>
      </c>
    </row>
    <row r="27" spans="1:4" ht="20.100000000000001" customHeight="1">
      <c r="A27" s="14"/>
      <c r="B27" s="131" t="s">
        <v>49</v>
      </c>
      <c r="C27" s="123">
        <v>387233</v>
      </c>
      <c r="D27" s="134">
        <v>397662</v>
      </c>
    </row>
    <row r="28" spans="1:4" ht="20.100000000000001" customHeight="1">
      <c r="A28" s="14"/>
      <c r="B28" s="131" t="s">
        <v>52</v>
      </c>
      <c r="C28" s="123">
        <v>5072435</v>
      </c>
      <c r="D28" s="134">
        <v>5313160</v>
      </c>
    </row>
    <row r="29" spans="1:4" ht="20.100000000000001" customHeight="1">
      <c r="A29" s="14"/>
      <c r="B29" s="131" t="s">
        <v>50</v>
      </c>
      <c r="C29" s="123">
        <v>1038045</v>
      </c>
      <c r="D29" s="134">
        <v>1267214</v>
      </c>
    </row>
    <row r="30" spans="1:4" ht="20.100000000000001" customHeight="1">
      <c r="A30" s="14"/>
      <c r="B30" s="131" t="s">
        <v>51</v>
      </c>
      <c r="C30" s="123">
        <v>555878</v>
      </c>
      <c r="D30" s="134">
        <v>480554</v>
      </c>
    </row>
    <row r="31" spans="1:4" ht="16.899999999999999" customHeight="1">
      <c r="A31" s="14"/>
      <c r="B31" s="133" t="s">
        <v>40</v>
      </c>
      <c r="C31" s="124">
        <v>13601117</v>
      </c>
      <c r="D31" s="125">
        <v>15419515</v>
      </c>
    </row>
    <row r="32" spans="1:4" ht="14.1" customHeight="1">
      <c r="A32" s="14"/>
      <c r="B32" s="3"/>
      <c r="C32" s="16"/>
      <c r="D32" s="16"/>
    </row>
    <row r="33" spans="2:4" s="53" customFormat="1" ht="24.75" customHeight="1">
      <c r="B33" s="251" t="s">
        <v>146</v>
      </c>
      <c r="C33" s="251"/>
      <c r="D33" s="251"/>
    </row>
    <row r="34" spans="2:4">
      <c r="B34" s="54"/>
    </row>
    <row r="35" spans="2:4">
      <c r="B35" s="14"/>
      <c r="D35" s="15"/>
    </row>
    <row r="36" spans="2:4">
      <c r="D36" s="15"/>
    </row>
    <row r="37" spans="2:4">
      <c r="D37" s="15"/>
    </row>
    <row r="38" spans="2:4">
      <c r="C38" s="15"/>
      <c r="D38" s="15"/>
    </row>
    <row r="39" spans="2:4">
      <c r="C39" s="15"/>
      <c r="D39" s="15"/>
    </row>
    <row r="40" spans="2:4">
      <c r="D40" s="15"/>
    </row>
    <row r="41" spans="2:4">
      <c r="D41" s="15"/>
    </row>
    <row r="42" spans="2:4">
      <c r="D42" s="15"/>
    </row>
    <row r="43" spans="2:4">
      <c r="D43" s="15"/>
    </row>
    <row r="44" spans="2:4">
      <c r="D44" s="15"/>
    </row>
  </sheetData>
  <mergeCells count="6">
    <mergeCell ref="E1:F1"/>
    <mergeCell ref="B1:D1"/>
    <mergeCell ref="B33:D33"/>
    <mergeCell ref="B3:B5"/>
    <mergeCell ref="C3:D3"/>
    <mergeCell ref="C4:D4"/>
  </mergeCells>
  <hyperlinks>
    <hyperlink ref="E1" location="'List of tables'!A1" display="Return to list of tables" xr:uid="{E86B5E18-67A1-493A-B043-7962CE3C9EBA}"/>
  </hyperlinks>
  <pageMargins left="0.7" right="0.7" top="0.75" bottom="0.75" header="0.3" footer="0.3"/>
  <pageSetup paperSize="9" scale="8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9"/>
  <sheetViews>
    <sheetView tabSelected="1" topLeftCell="B1" workbookViewId="0">
      <selection activeCell="K27" sqref="K27"/>
    </sheetView>
  </sheetViews>
  <sheetFormatPr defaultColWidth="9" defaultRowHeight="11.25"/>
  <cols>
    <col min="1" max="1" width="1.25" style="13" hidden="1" customWidth="1"/>
    <col min="2" max="2" width="24.75" style="13" customWidth="1"/>
    <col min="3" max="4" width="20.625" style="13" customWidth="1"/>
    <col min="5" max="6" width="10.625" style="13" customWidth="1"/>
    <col min="7" max="16384" width="9" style="13"/>
  </cols>
  <sheetData>
    <row r="1" spans="1:8" s="52" customFormat="1" ht="30" customHeight="1">
      <c r="A1" s="49" t="s">
        <v>1</v>
      </c>
      <c r="B1" s="242" t="s">
        <v>138</v>
      </c>
      <c r="C1" s="242"/>
      <c r="D1" s="242"/>
      <c r="E1" s="242"/>
      <c r="F1" s="242"/>
      <c r="G1" s="206" t="s">
        <v>79</v>
      </c>
      <c r="H1" s="206"/>
    </row>
    <row r="2" spans="1:8" s="52" customFormat="1" ht="12" customHeight="1">
      <c r="A2" s="49"/>
      <c r="B2" s="185"/>
      <c r="C2" s="185"/>
      <c r="D2" s="185"/>
      <c r="E2" s="185"/>
      <c r="F2" s="185"/>
      <c r="G2" s="73"/>
    </row>
    <row r="3" spans="1:8" ht="42.6" customHeight="1">
      <c r="A3" s="14"/>
      <c r="B3" s="260" t="s">
        <v>21</v>
      </c>
      <c r="C3" s="258" t="s">
        <v>129</v>
      </c>
      <c r="D3" s="259"/>
      <c r="E3" s="181"/>
      <c r="F3" s="181"/>
    </row>
    <row r="4" spans="1:8" s="23" customFormat="1" ht="20.100000000000001" customHeight="1">
      <c r="A4" s="26"/>
      <c r="B4" s="261"/>
      <c r="C4" s="263" t="s">
        <v>83</v>
      </c>
      <c r="D4" s="264"/>
      <c r="E4" s="182"/>
    </row>
    <row r="5" spans="1:8" ht="20.100000000000001" customHeight="1">
      <c r="A5" s="14"/>
      <c r="B5" s="262"/>
      <c r="C5" s="137" t="s">
        <v>91</v>
      </c>
      <c r="D5" s="159">
        <v>2025</v>
      </c>
      <c r="E5" s="183"/>
      <c r="F5" s="183"/>
    </row>
    <row r="6" spans="1:8" s="25" customFormat="1" ht="20.100000000000001" customHeight="1">
      <c r="A6" s="24"/>
      <c r="B6" s="122" t="s">
        <v>25</v>
      </c>
      <c r="C6" s="123">
        <v>3624826</v>
      </c>
      <c r="D6" s="134">
        <v>4198724</v>
      </c>
      <c r="E6" s="184"/>
      <c r="F6" s="184"/>
    </row>
    <row r="7" spans="1:8" ht="20.100000000000001" customHeight="1">
      <c r="A7" s="14"/>
      <c r="B7" s="68" t="s">
        <v>26</v>
      </c>
      <c r="C7" s="123">
        <v>1737741</v>
      </c>
      <c r="D7" s="134">
        <v>1799010</v>
      </c>
      <c r="E7" s="184"/>
      <c r="F7" s="184"/>
    </row>
    <row r="8" spans="1:8" ht="20.100000000000001" customHeight="1">
      <c r="A8" s="14"/>
      <c r="B8" s="68" t="s">
        <v>27</v>
      </c>
      <c r="C8" s="123">
        <v>253491</v>
      </c>
      <c r="D8" s="134">
        <v>236580</v>
      </c>
      <c r="E8" s="184"/>
      <c r="F8" s="184"/>
    </row>
    <row r="9" spans="1:8" ht="20.100000000000001" customHeight="1">
      <c r="A9" s="14"/>
      <c r="B9" s="68" t="s">
        <v>28</v>
      </c>
      <c r="C9" s="123">
        <v>1633594</v>
      </c>
      <c r="D9" s="134">
        <v>2163134</v>
      </c>
      <c r="E9" s="184"/>
      <c r="F9" s="184"/>
    </row>
    <row r="10" spans="1:8" s="25" customFormat="1" ht="20.100000000000001" customHeight="1">
      <c r="A10" s="24"/>
      <c r="B10" s="122" t="s">
        <v>29</v>
      </c>
      <c r="C10" s="123">
        <v>2201506</v>
      </c>
      <c r="D10" s="134">
        <v>2537462</v>
      </c>
      <c r="E10" s="184"/>
      <c r="F10" s="184"/>
    </row>
    <row r="11" spans="1:8" s="23" customFormat="1" ht="20.100000000000001" customHeight="1">
      <c r="A11" s="26"/>
      <c r="B11" s="68" t="s">
        <v>30</v>
      </c>
      <c r="C11" s="123">
        <v>1685198</v>
      </c>
      <c r="D11" s="134">
        <v>1888100</v>
      </c>
      <c r="E11" s="184"/>
      <c r="F11" s="184"/>
    </row>
    <row r="12" spans="1:8" ht="20.100000000000001" customHeight="1">
      <c r="A12" s="14"/>
      <c r="B12" s="68" t="s">
        <v>31</v>
      </c>
      <c r="C12" s="123">
        <v>58052</v>
      </c>
      <c r="D12" s="134">
        <v>65765</v>
      </c>
      <c r="E12" s="184"/>
      <c r="F12" s="184"/>
    </row>
    <row r="13" spans="1:8" ht="20.100000000000001" customHeight="1">
      <c r="A13" s="14"/>
      <c r="B13" s="68" t="s">
        <v>32</v>
      </c>
      <c r="C13" s="123">
        <v>458256</v>
      </c>
      <c r="D13" s="134">
        <v>583597</v>
      </c>
      <c r="E13" s="184"/>
      <c r="F13" s="184"/>
    </row>
    <row r="14" spans="1:8" s="25" customFormat="1" ht="20.100000000000001" customHeight="1">
      <c r="A14" s="24"/>
      <c r="B14" s="66" t="s">
        <v>34</v>
      </c>
      <c r="C14" s="123">
        <v>1423318</v>
      </c>
      <c r="D14" s="134">
        <v>1661278</v>
      </c>
      <c r="E14" s="184"/>
      <c r="F14" s="184"/>
    </row>
    <row r="15" spans="1:8" s="25" customFormat="1" ht="20.100000000000001" customHeight="1">
      <c r="A15" s="24"/>
      <c r="B15" s="130" t="s">
        <v>33</v>
      </c>
      <c r="C15" s="124">
        <v>1472599</v>
      </c>
      <c r="D15" s="125">
        <v>1595329</v>
      </c>
      <c r="E15" s="184"/>
      <c r="F15" s="184"/>
    </row>
    <row r="16" spans="1:8" ht="14.1" customHeight="1"/>
    <row r="17" spans="2:6" s="23" customFormat="1" ht="24.75" customHeight="1">
      <c r="B17" s="251" t="s">
        <v>146</v>
      </c>
      <c r="C17" s="251"/>
      <c r="D17" s="251"/>
      <c r="E17" s="251"/>
      <c r="F17" s="251"/>
    </row>
    <row r="18" spans="2:6" s="55" customFormat="1">
      <c r="B18" s="56"/>
    </row>
    <row r="19" spans="2:6" hidden="1"/>
  </sheetData>
  <mergeCells count="6">
    <mergeCell ref="G1:H1"/>
    <mergeCell ref="B17:F17"/>
    <mergeCell ref="C3:D3"/>
    <mergeCell ref="B3:B5"/>
    <mergeCell ref="B1:F1"/>
    <mergeCell ref="C4:D4"/>
  </mergeCells>
  <hyperlinks>
    <hyperlink ref="G1" location="'List of tables'!A1" display="Return to list of tables" xr:uid="{799F3681-962C-48C0-84C9-591E85E46388}"/>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9"/>
  <sheetViews>
    <sheetView workbookViewId="0">
      <selection activeCell="A39" sqref="A39"/>
    </sheetView>
  </sheetViews>
  <sheetFormatPr defaultRowHeight="14.25"/>
  <cols>
    <col min="1" max="1" width="99.5" style="5" customWidth="1"/>
    <col min="2" max="2" width="21.5" style="8" customWidth="1"/>
    <col min="3" max="3" width="18.25" style="11" bestFit="1" customWidth="1"/>
  </cols>
  <sheetData>
    <row r="1" spans="1:4">
      <c r="A1" s="4" t="s">
        <v>10</v>
      </c>
      <c r="B1" s="9" t="s">
        <v>2</v>
      </c>
      <c r="C1" s="10" t="s">
        <v>18</v>
      </c>
      <c r="D1" s="1"/>
    </row>
    <row r="2" spans="1:4">
      <c r="A2" s="6" t="s">
        <v>13</v>
      </c>
      <c r="B2" s="8">
        <f>8657099+964497</f>
        <v>9621596</v>
      </c>
      <c r="C2" s="8">
        <f>13903906+11974759+8848734+5491023</f>
        <v>40218422</v>
      </c>
    </row>
    <row r="3" spans="1:4">
      <c r="A3" s="6" t="s">
        <v>4</v>
      </c>
      <c r="C3" s="8">
        <f>3314494+3259776+2111324+143291</f>
        <v>8828885</v>
      </c>
    </row>
    <row r="4" spans="1:4">
      <c r="A4" s="12" t="s">
        <v>17</v>
      </c>
      <c r="B4" s="8">
        <f>4267001+4390098</f>
        <v>8657099</v>
      </c>
      <c r="C4" s="8">
        <f>13903906+11974759</f>
        <v>25878665</v>
      </c>
    </row>
    <row r="5" spans="1:4">
      <c r="A5" s="12" t="s">
        <v>16</v>
      </c>
      <c r="B5" s="8">
        <f>906787+57710</f>
        <v>964497</v>
      </c>
      <c r="C5" s="8">
        <f>8848734+5491023</f>
        <v>14339757</v>
      </c>
    </row>
    <row r="6" spans="1:4">
      <c r="A6" s="12" t="s">
        <v>14</v>
      </c>
      <c r="C6" s="8"/>
    </row>
    <row r="7" spans="1:4">
      <c r="A7" s="12" t="s">
        <v>15</v>
      </c>
      <c r="C7" s="8"/>
    </row>
    <row r="8" spans="1:4">
      <c r="A8" s="7" t="s">
        <v>7</v>
      </c>
      <c r="C8" s="8">
        <f>3314494+3259776</f>
        <v>6574270</v>
      </c>
    </row>
    <row r="9" spans="1:4">
      <c r="A9" s="7" t="s">
        <v>8</v>
      </c>
      <c r="C9" s="8">
        <f>2111324+143291</f>
        <v>2254615</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7"/>
  <sheetViews>
    <sheetView workbookViewId="0">
      <selection activeCell="B17" sqref="B17"/>
    </sheetView>
  </sheetViews>
  <sheetFormatPr defaultRowHeight="14.25"/>
  <cols>
    <col min="1" max="1" width="99.5" style="5" customWidth="1"/>
    <col min="2" max="2" width="21.5" style="8" customWidth="1"/>
    <col min="3" max="3" width="11.625" style="11" bestFit="1" customWidth="1"/>
    <col min="4" max="4" width="14.75" bestFit="1" customWidth="1"/>
    <col min="5" max="5" width="11.875" bestFit="1" customWidth="1"/>
  </cols>
  <sheetData>
    <row r="1" spans="1:5">
      <c r="A1" s="4" t="s">
        <v>10</v>
      </c>
      <c r="B1" s="9" t="s">
        <v>2</v>
      </c>
      <c r="C1" s="10" t="s">
        <v>9</v>
      </c>
      <c r="D1" s="9" t="s">
        <v>11</v>
      </c>
      <c r="E1" s="10" t="s">
        <v>12</v>
      </c>
    </row>
    <row r="2" spans="1:5">
      <c r="A2" s="6" t="s">
        <v>3</v>
      </c>
      <c r="B2" s="8">
        <f>8657099+964497</f>
        <v>9621596</v>
      </c>
      <c r="C2" s="8">
        <f>13903906+11974759+8848734+5491023</f>
        <v>40218422</v>
      </c>
    </row>
    <row r="3" spans="1:5">
      <c r="A3" s="6" t="s">
        <v>4</v>
      </c>
      <c r="C3" s="8">
        <f>3314494+3259776+2111324+143291</f>
        <v>8828885</v>
      </c>
    </row>
    <row r="4" spans="1:5">
      <c r="A4" s="12" t="s">
        <v>5</v>
      </c>
      <c r="B4" s="8">
        <f>4267001+4390098</f>
        <v>8657099</v>
      </c>
      <c r="C4" s="8">
        <f>13903906+11974759</f>
        <v>25878665</v>
      </c>
      <c r="D4" s="2">
        <f>B4/B2</f>
        <v>0.89975706733061744</v>
      </c>
      <c r="E4" s="2">
        <f>C4/C2</f>
        <v>0.64345301762460994</v>
      </c>
    </row>
    <row r="5" spans="1:5">
      <c r="A5" s="12" t="s">
        <v>6</v>
      </c>
      <c r="B5" s="8">
        <f>906787+57710</f>
        <v>964497</v>
      </c>
      <c r="C5" s="8">
        <f>8848734+5491023</f>
        <v>14339757</v>
      </c>
      <c r="D5" s="2">
        <f>B5/B2</f>
        <v>0.1002429326693825</v>
      </c>
      <c r="E5" s="2">
        <f>C5/C2</f>
        <v>0.35654698237539006</v>
      </c>
    </row>
    <row r="6" spans="1:5" hidden="1">
      <c r="A6" s="7" t="s">
        <v>7</v>
      </c>
      <c r="C6" s="8">
        <f>3314494+3259776</f>
        <v>6574270</v>
      </c>
    </row>
    <row r="7" spans="1:5" hidden="1">
      <c r="A7" s="7" t="s">
        <v>8</v>
      </c>
      <c r="C7" s="8">
        <f>2111324+143291</f>
        <v>2254615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topLeftCell="B1" workbookViewId="0">
      <selection activeCell="F9" sqref="F9"/>
    </sheetView>
  </sheetViews>
  <sheetFormatPr defaultColWidth="9" defaultRowHeight="15"/>
  <cols>
    <col min="1" max="1" width="1.375" style="22" hidden="1" customWidth="1"/>
    <col min="2" max="2" width="51" style="22" customWidth="1"/>
    <col min="3" max="3" width="21.875" style="22" customWidth="1"/>
    <col min="4" max="16384" width="9" style="22"/>
  </cols>
  <sheetData>
    <row r="1" spans="2:5" s="51" customFormat="1" ht="30" customHeight="1">
      <c r="B1" s="205" t="s">
        <v>130</v>
      </c>
      <c r="C1" s="205"/>
      <c r="D1" s="206" t="s">
        <v>79</v>
      </c>
      <c r="E1" s="206"/>
    </row>
    <row r="2" spans="2:5" s="51" customFormat="1" ht="12" customHeight="1">
      <c r="B2" s="151"/>
      <c r="C2" s="151"/>
      <c r="D2" s="73"/>
    </row>
    <row r="3" spans="2:5" ht="19.899999999999999" customHeight="1">
      <c r="B3" s="64" t="s">
        <v>21</v>
      </c>
      <c r="C3" s="65" t="s">
        <v>96</v>
      </c>
    </row>
    <row r="4" spans="2:5" ht="19.899999999999999" customHeight="1">
      <c r="B4" s="66" t="s">
        <v>122</v>
      </c>
      <c r="C4" s="67">
        <v>86</v>
      </c>
    </row>
    <row r="5" spans="2:5" s="50" customFormat="1" ht="19.899999999999999" customHeight="1">
      <c r="B5" s="191" t="s">
        <v>135</v>
      </c>
      <c r="C5" s="69">
        <v>63</v>
      </c>
    </row>
    <row r="6" spans="2:5" s="50" customFormat="1" ht="19.899999999999999" customHeight="1">
      <c r="B6" s="192" t="s">
        <v>136</v>
      </c>
      <c r="C6" s="69">
        <v>18</v>
      </c>
    </row>
    <row r="7" spans="2:5" s="50" customFormat="1" ht="19.899999999999999" customHeight="1">
      <c r="B7" s="197" t="s">
        <v>140</v>
      </c>
      <c r="C7" s="69">
        <v>5</v>
      </c>
    </row>
    <row r="8" spans="2:5" ht="19.899999999999999" customHeight="1">
      <c r="B8" s="70" t="s">
        <v>23</v>
      </c>
      <c r="C8" s="142">
        <v>26</v>
      </c>
    </row>
    <row r="9" spans="2:5" ht="19.899999999999999" customHeight="1">
      <c r="B9" s="192" t="s">
        <v>120</v>
      </c>
      <c r="C9" s="142">
        <v>5</v>
      </c>
    </row>
    <row r="10" spans="2:5" ht="19.899999999999999" customHeight="1">
      <c r="B10" s="192" t="s">
        <v>121</v>
      </c>
      <c r="C10" s="143">
        <v>17</v>
      </c>
    </row>
    <row r="11" spans="2:5" ht="19.899999999999999" customHeight="1">
      <c r="B11" s="192" t="s">
        <v>137</v>
      </c>
      <c r="C11" s="143">
        <v>4</v>
      </c>
    </row>
    <row r="12" spans="2:5" ht="19.899999999999999" customHeight="1">
      <c r="B12" s="116" t="s">
        <v>19</v>
      </c>
      <c r="C12" s="72">
        <v>83</v>
      </c>
    </row>
  </sheetData>
  <mergeCells count="2">
    <mergeCell ref="B1:C1"/>
    <mergeCell ref="D1:E1"/>
  </mergeCells>
  <hyperlinks>
    <hyperlink ref="D1" location="'List of tables'!A1" display="Return to list of tables" xr:uid="{F17D7CB0-1CCF-45D6-B9AE-8A394508EC1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
  <sheetViews>
    <sheetView topLeftCell="B1" workbookViewId="0"/>
  </sheetViews>
  <sheetFormatPr defaultColWidth="9" defaultRowHeight="14.25"/>
  <cols>
    <col min="1" max="1" width="1.375" style="17" hidden="1" customWidth="1"/>
    <col min="2" max="2" width="34.25" style="17" customWidth="1"/>
    <col min="3" max="7" width="14.625" style="17" customWidth="1"/>
    <col min="8" max="16384" width="9" style="17"/>
  </cols>
  <sheetData>
    <row r="1" spans="2:9" ht="30" customHeight="1">
      <c r="B1" s="205" t="s">
        <v>133</v>
      </c>
      <c r="C1" s="205"/>
      <c r="D1" s="205"/>
      <c r="E1" s="205"/>
      <c r="F1" s="205"/>
      <c r="G1" s="205"/>
      <c r="H1" s="206" t="s">
        <v>79</v>
      </c>
      <c r="I1" s="206"/>
    </row>
    <row r="2" spans="2:9" ht="12" customHeight="1">
      <c r="B2" s="151"/>
      <c r="C2" s="151"/>
      <c r="D2" s="151"/>
      <c r="E2" s="151"/>
      <c r="F2" s="151"/>
      <c r="G2" s="151"/>
      <c r="H2" s="73"/>
    </row>
    <row r="3" spans="2:9">
      <c r="B3" s="208" t="s">
        <v>21</v>
      </c>
      <c r="C3" s="211" t="s">
        <v>96</v>
      </c>
      <c r="D3" s="214" t="s">
        <v>71</v>
      </c>
      <c r="E3" s="214"/>
      <c r="F3" s="214"/>
      <c r="G3" s="215" t="s">
        <v>72</v>
      </c>
    </row>
    <row r="4" spans="2:9">
      <c r="B4" s="209"/>
      <c r="C4" s="212"/>
      <c r="D4" s="218" t="s">
        <v>22</v>
      </c>
      <c r="E4" s="220" t="s">
        <v>73</v>
      </c>
      <c r="F4" s="220" t="s">
        <v>74</v>
      </c>
      <c r="G4" s="216"/>
    </row>
    <row r="5" spans="2:9" ht="39.6" customHeight="1">
      <c r="B5" s="210"/>
      <c r="C5" s="213"/>
      <c r="D5" s="219"/>
      <c r="E5" s="221"/>
      <c r="F5" s="221"/>
      <c r="G5" s="217"/>
    </row>
    <row r="6" spans="2:9" ht="17.100000000000001" customHeight="1">
      <c r="B6" s="66" t="s">
        <v>20</v>
      </c>
      <c r="C6" s="74">
        <v>86</v>
      </c>
      <c r="D6" s="75">
        <v>2</v>
      </c>
      <c r="E6" s="74">
        <v>5</v>
      </c>
      <c r="F6" s="74">
        <v>79</v>
      </c>
      <c r="G6" s="76">
        <v>26</v>
      </c>
    </row>
    <row r="7" spans="2:9" ht="16.899999999999999" customHeight="1">
      <c r="B7" s="66" t="s">
        <v>75</v>
      </c>
      <c r="C7" s="75">
        <v>18</v>
      </c>
      <c r="D7" s="75" t="s">
        <v>78</v>
      </c>
      <c r="E7" s="75">
        <v>1</v>
      </c>
      <c r="F7" s="75">
        <v>17</v>
      </c>
      <c r="G7" s="77">
        <v>9</v>
      </c>
    </row>
    <row r="8" spans="2:9" ht="16.899999999999999" customHeight="1">
      <c r="B8" s="70" t="s">
        <v>102</v>
      </c>
      <c r="C8" s="75">
        <v>14</v>
      </c>
      <c r="D8" s="75" t="s">
        <v>78</v>
      </c>
      <c r="E8" s="75" t="s">
        <v>78</v>
      </c>
      <c r="F8" s="75">
        <v>14</v>
      </c>
      <c r="G8" s="77">
        <v>6</v>
      </c>
    </row>
    <row r="9" spans="2:9" ht="16.899999999999999" customHeight="1">
      <c r="B9" s="70" t="s">
        <v>76</v>
      </c>
      <c r="C9" s="75">
        <v>4</v>
      </c>
      <c r="D9" s="75" t="s">
        <v>78</v>
      </c>
      <c r="E9" s="75">
        <v>1</v>
      </c>
      <c r="F9" s="75">
        <v>3</v>
      </c>
      <c r="G9" s="77">
        <v>3</v>
      </c>
    </row>
    <row r="10" spans="2:9" ht="16.899999999999999" customHeight="1">
      <c r="B10" s="66" t="s">
        <v>77</v>
      </c>
      <c r="C10" s="75">
        <v>50</v>
      </c>
      <c r="D10" s="75">
        <v>2</v>
      </c>
      <c r="E10" s="75">
        <v>4</v>
      </c>
      <c r="F10" s="75">
        <v>44</v>
      </c>
      <c r="G10" s="77">
        <v>16</v>
      </c>
    </row>
    <row r="11" spans="2:9" ht="16.899999999999999" customHeight="1">
      <c r="B11" s="70" t="s">
        <v>102</v>
      </c>
      <c r="C11" s="75">
        <v>35</v>
      </c>
      <c r="D11" s="75">
        <v>1</v>
      </c>
      <c r="E11" s="75">
        <v>1</v>
      </c>
      <c r="F11" s="75">
        <v>33</v>
      </c>
      <c r="G11" s="77">
        <v>6</v>
      </c>
    </row>
    <row r="12" spans="2:9" ht="16.899999999999999" customHeight="1">
      <c r="B12" s="70" t="s">
        <v>76</v>
      </c>
      <c r="C12" s="75">
        <v>15</v>
      </c>
      <c r="D12" s="75">
        <v>1</v>
      </c>
      <c r="E12" s="75">
        <v>3</v>
      </c>
      <c r="F12" s="75">
        <v>11</v>
      </c>
      <c r="G12" s="77">
        <v>10</v>
      </c>
    </row>
    <row r="13" spans="2:9" ht="16.899999999999999" customHeight="1">
      <c r="B13" s="130" t="s">
        <v>123</v>
      </c>
      <c r="C13" s="79">
        <v>18</v>
      </c>
      <c r="D13" s="79" t="s">
        <v>78</v>
      </c>
      <c r="E13" s="79" t="s">
        <v>78</v>
      </c>
      <c r="F13" s="79">
        <v>18</v>
      </c>
      <c r="G13" s="80">
        <v>1</v>
      </c>
    </row>
    <row r="14" spans="2:9" s="164" customFormat="1"/>
    <row r="15" spans="2:9" s="163" customFormat="1">
      <c r="B15" s="207" t="s">
        <v>101</v>
      </c>
      <c r="C15" s="207"/>
      <c r="D15" s="207"/>
      <c r="E15" s="207"/>
      <c r="F15" s="207"/>
      <c r="G15" s="207"/>
    </row>
  </sheetData>
  <mergeCells count="10">
    <mergeCell ref="H1:I1"/>
    <mergeCell ref="B15:G15"/>
    <mergeCell ref="B1:G1"/>
    <mergeCell ref="B3:B5"/>
    <mergeCell ref="C3:C5"/>
    <mergeCell ref="D3:F3"/>
    <mergeCell ref="G3:G5"/>
    <mergeCell ref="D4:D5"/>
    <mergeCell ref="E4:E5"/>
    <mergeCell ref="F4:F5"/>
  </mergeCells>
  <hyperlinks>
    <hyperlink ref="H1" location="'List of tables'!A1" display="Return to list of tables" xr:uid="{77A660AD-6209-4D53-9CA0-667CCD436A9D}"/>
  </hyperlinks>
  <pageMargins left="0.59055118110236227" right="0" top="0.74803149606299213" bottom="0.74803149606299213" header="0.31496062992125984" footer="0.31496062992125984"/>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topLeftCell="B1" workbookViewId="0">
      <selection activeCell="B25" sqref="B25"/>
    </sheetView>
  </sheetViews>
  <sheetFormatPr defaultColWidth="9" defaultRowHeight="14.25"/>
  <cols>
    <col min="1" max="1" width="1.375" style="17" hidden="1" customWidth="1"/>
    <col min="2" max="2" width="38.75" style="17" customWidth="1"/>
    <col min="3" max="5" width="15.625" style="17" customWidth="1"/>
    <col min="6" max="6" width="9" style="148"/>
    <col min="8" max="16384" width="9" style="17"/>
  </cols>
  <sheetData>
    <row r="1" spans="1:7" s="149" customFormat="1" ht="30" customHeight="1">
      <c r="A1" s="149" t="s">
        <v>0</v>
      </c>
      <c r="B1" s="228" t="s">
        <v>132</v>
      </c>
      <c r="C1" s="229"/>
      <c r="D1" s="229"/>
      <c r="E1" s="229"/>
      <c r="F1" s="206" t="s">
        <v>79</v>
      </c>
      <c r="G1" s="206"/>
    </row>
    <row r="2" spans="1:7" s="20" customFormat="1" ht="12" customHeight="1">
      <c r="B2" s="144"/>
      <c r="C2" s="81"/>
      <c r="D2" s="81"/>
      <c r="E2" s="81"/>
      <c r="F2" s="147"/>
    </row>
    <row r="3" spans="1:7" ht="18.95" customHeight="1">
      <c r="B3" s="208" t="s">
        <v>21</v>
      </c>
      <c r="C3" s="222" t="s">
        <v>103</v>
      </c>
      <c r="D3" s="223"/>
      <c r="E3" s="224"/>
    </row>
    <row r="4" spans="1:7" ht="52.5" customHeight="1">
      <c r="B4" s="209"/>
      <c r="C4" s="152" t="s">
        <v>104</v>
      </c>
      <c r="D4" s="152" t="s">
        <v>105</v>
      </c>
      <c r="E4" s="165" t="s">
        <v>97</v>
      </c>
    </row>
    <row r="5" spans="1:7" ht="18.95" customHeight="1">
      <c r="B5" s="210"/>
      <c r="C5" s="225" t="s">
        <v>106</v>
      </c>
      <c r="D5" s="226"/>
      <c r="E5" s="227"/>
    </row>
    <row r="6" spans="1:7" ht="18.95" customHeight="1">
      <c r="B6" s="173" t="s">
        <v>20</v>
      </c>
      <c r="C6" s="135">
        <v>5778</v>
      </c>
      <c r="D6" s="169">
        <v>355</v>
      </c>
      <c r="E6" s="167">
        <v>317</v>
      </c>
    </row>
    <row r="7" spans="1:7" ht="18.95" customHeight="1">
      <c r="B7" s="174" t="s">
        <v>109</v>
      </c>
      <c r="C7" s="135"/>
      <c r="D7" s="170"/>
      <c r="E7" s="167"/>
    </row>
    <row r="8" spans="1:7" ht="18.95" customHeight="1">
      <c r="B8" s="78" t="s">
        <v>75</v>
      </c>
      <c r="C8" s="171">
        <v>3313</v>
      </c>
      <c r="D8" s="168">
        <v>113</v>
      </c>
      <c r="E8" s="167">
        <v>181</v>
      </c>
    </row>
    <row r="9" spans="1:7" ht="18.95" customHeight="1">
      <c r="B9" s="116" t="s">
        <v>77</v>
      </c>
      <c r="C9" s="171">
        <v>1828</v>
      </c>
      <c r="D9" s="171">
        <v>183</v>
      </c>
      <c r="E9" s="167">
        <v>39</v>
      </c>
    </row>
    <row r="10" spans="1:7" ht="18.95" customHeight="1">
      <c r="B10" s="200" t="s">
        <v>141</v>
      </c>
      <c r="C10" s="171"/>
      <c r="D10" s="170"/>
      <c r="E10" s="167"/>
    </row>
    <row r="11" spans="1:7" ht="26.25" customHeight="1">
      <c r="B11" s="78" t="s">
        <v>107</v>
      </c>
      <c r="C11" s="135">
        <v>4037</v>
      </c>
      <c r="D11" s="170">
        <v>296</v>
      </c>
      <c r="E11" s="167">
        <v>293</v>
      </c>
    </row>
    <row r="12" spans="1:7" ht="26.25" customHeight="1">
      <c r="B12" s="78" t="s">
        <v>108</v>
      </c>
      <c r="C12" s="172">
        <v>1741</v>
      </c>
      <c r="D12" s="168">
        <v>59</v>
      </c>
      <c r="E12" s="166">
        <v>24</v>
      </c>
    </row>
  </sheetData>
  <mergeCells count="5">
    <mergeCell ref="B3:B5"/>
    <mergeCell ref="C3:E3"/>
    <mergeCell ref="C5:E5"/>
    <mergeCell ref="B1:E1"/>
    <mergeCell ref="F1:G1"/>
  </mergeCells>
  <hyperlinks>
    <hyperlink ref="F1" location="'List of tables'!A1" display="Return to list of tables" xr:uid="{A8BD47A7-BE57-4F08-AFBB-15D2FD743917}"/>
  </hyperlinks>
  <pageMargins left="0.5118110236220472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7"/>
  <sheetViews>
    <sheetView zoomScaleNormal="100" workbookViewId="0">
      <selection activeCell="J22" sqref="J22"/>
    </sheetView>
  </sheetViews>
  <sheetFormatPr defaultColWidth="9" defaultRowHeight="12"/>
  <cols>
    <col min="1" max="1" width="37.25" style="19" customWidth="1"/>
    <col min="2" max="4" width="14.625" style="19" customWidth="1"/>
    <col min="5" max="16384" width="9" style="19"/>
  </cols>
  <sheetData>
    <row r="1" spans="1:6" ht="30" customHeight="1">
      <c r="A1" s="228" t="s">
        <v>85</v>
      </c>
      <c r="B1" s="228"/>
      <c r="C1" s="228"/>
      <c r="D1" s="228"/>
      <c r="E1" s="206" t="s">
        <v>79</v>
      </c>
      <c r="F1" s="206"/>
    </row>
    <row r="2" spans="1:6" ht="12" customHeight="1">
      <c r="A2" s="154"/>
      <c r="B2" s="154"/>
      <c r="C2" s="154"/>
      <c r="D2" s="154"/>
      <c r="E2" s="73"/>
    </row>
    <row r="3" spans="1:6" ht="42.75" customHeight="1">
      <c r="A3" s="86" t="s">
        <v>21</v>
      </c>
      <c r="B3" s="87" t="s">
        <v>20</v>
      </c>
      <c r="C3" s="87" t="s">
        <v>111</v>
      </c>
      <c r="D3" s="88" t="s">
        <v>112</v>
      </c>
      <c r="E3" s="18"/>
      <c r="F3" s="18"/>
    </row>
    <row r="4" spans="1:6" ht="30" customHeight="1">
      <c r="A4" s="234" t="s">
        <v>24</v>
      </c>
      <c r="B4" s="218"/>
      <c r="C4" s="218"/>
      <c r="D4" s="235"/>
      <c r="E4" s="39"/>
      <c r="F4" s="39"/>
    </row>
    <row r="5" spans="1:6" ht="30" customHeight="1">
      <c r="A5" s="193" t="s">
        <v>143</v>
      </c>
      <c r="B5" s="90">
        <v>6698865</v>
      </c>
      <c r="C5" s="90">
        <v>5937257</v>
      </c>
      <c r="D5" s="194">
        <v>761608</v>
      </c>
      <c r="E5" s="39"/>
      <c r="F5" s="39"/>
    </row>
    <row r="6" spans="1:6" s="31" customFormat="1" ht="39.950000000000003" customHeight="1">
      <c r="A6" s="204" t="s">
        <v>110</v>
      </c>
      <c r="B6" s="90">
        <v>1017899</v>
      </c>
      <c r="C6" s="90">
        <v>949610</v>
      </c>
      <c r="D6" s="103">
        <v>68289</v>
      </c>
      <c r="E6" s="40"/>
      <c r="F6" s="40"/>
    </row>
    <row r="7" spans="1:6" s="31" customFormat="1" ht="30" customHeight="1">
      <c r="A7" s="176" t="s">
        <v>109</v>
      </c>
      <c r="B7" s="175"/>
      <c r="C7" s="90"/>
      <c r="D7" s="103"/>
      <c r="E7" s="40"/>
      <c r="F7" s="40"/>
    </row>
    <row r="8" spans="1:6" ht="30" customHeight="1">
      <c r="A8" s="131" t="s">
        <v>124</v>
      </c>
      <c r="B8" s="104">
        <v>611793</v>
      </c>
      <c r="C8" s="82">
        <v>608314</v>
      </c>
      <c r="D8" s="83">
        <v>3479</v>
      </c>
    </row>
    <row r="9" spans="1:6" ht="30" customHeight="1">
      <c r="A9" s="131" t="s">
        <v>54</v>
      </c>
      <c r="B9" s="93">
        <v>293480</v>
      </c>
      <c r="C9" s="82">
        <v>288075</v>
      </c>
      <c r="D9" s="83">
        <v>5405</v>
      </c>
    </row>
    <row r="10" spans="1:6" ht="39.950000000000003" customHeight="1">
      <c r="A10" s="204" t="s">
        <v>142</v>
      </c>
      <c r="B10" s="95">
        <v>5680966</v>
      </c>
      <c r="C10" s="96">
        <v>4987647</v>
      </c>
      <c r="D10" s="105">
        <v>693319</v>
      </c>
    </row>
    <row r="11" spans="1:6" ht="30" customHeight="1">
      <c r="A11" s="97" t="s">
        <v>55</v>
      </c>
      <c r="B11" s="106">
        <v>237937</v>
      </c>
      <c r="C11" s="82" t="s">
        <v>84</v>
      </c>
      <c r="D11" s="83" t="s">
        <v>84</v>
      </c>
      <c r="E11" s="18"/>
      <c r="F11" s="18"/>
    </row>
    <row r="12" spans="1:6" s="28" customFormat="1" ht="30" customHeight="1">
      <c r="A12" s="231" t="s">
        <v>99</v>
      </c>
      <c r="B12" s="232"/>
      <c r="C12" s="232"/>
      <c r="D12" s="233"/>
      <c r="E12" s="45"/>
      <c r="F12" s="45"/>
    </row>
    <row r="13" spans="1:6" ht="30" customHeight="1">
      <c r="A13" s="193" t="s">
        <v>143</v>
      </c>
      <c r="B13" s="90">
        <v>34207998</v>
      </c>
      <c r="C13" s="90">
        <v>23272314</v>
      </c>
      <c r="D13" s="194">
        <v>10935684</v>
      </c>
      <c r="E13" s="39"/>
      <c r="F13" s="39"/>
    </row>
    <row r="14" spans="1:6" s="31" customFormat="1" ht="39.950000000000003" customHeight="1">
      <c r="A14" s="204" t="s">
        <v>110</v>
      </c>
      <c r="B14" s="98">
        <v>11417591</v>
      </c>
      <c r="C14" s="98">
        <v>8916848</v>
      </c>
      <c r="D14" s="103">
        <v>2500743</v>
      </c>
      <c r="E14" s="40"/>
      <c r="F14" s="40"/>
    </row>
    <row r="15" spans="1:6" s="31" customFormat="1" ht="30" customHeight="1">
      <c r="A15" s="176" t="s">
        <v>109</v>
      </c>
      <c r="B15" s="175"/>
      <c r="C15" s="90"/>
      <c r="D15" s="103"/>
      <c r="E15" s="40"/>
      <c r="F15" s="40"/>
    </row>
    <row r="16" spans="1:6" s="30" customFormat="1" ht="30" customHeight="1">
      <c r="A16" s="131" t="s">
        <v>124</v>
      </c>
      <c r="B16" s="104">
        <v>7200181</v>
      </c>
      <c r="C16" s="82">
        <v>6691357</v>
      </c>
      <c r="D16" s="83">
        <v>508824</v>
      </c>
    </row>
    <row r="17" spans="1:6" s="30" customFormat="1" ht="30" customHeight="1">
      <c r="A17" s="131" t="s">
        <v>54</v>
      </c>
      <c r="B17" s="98">
        <v>853367</v>
      </c>
      <c r="C17" s="82">
        <v>802250</v>
      </c>
      <c r="D17" s="83">
        <v>51117</v>
      </c>
    </row>
    <row r="18" spans="1:6" ht="39.950000000000003" customHeight="1">
      <c r="A18" s="204" t="s">
        <v>142</v>
      </c>
      <c r="B18" s="99">
        <v>22790407</v>
      </c>
      <c r="C18" s="100">
        <v>14355466</v>
      </c>
      <c r="D18" s="107">
        <v>8434941</v>
      </c>
    </row>
    <row r="19" spans="1:6" ht="30" customHeight="1">
      <c r="A19" s="101" t="s">
        <v>55</v>
      </c>
      <c r="B19" s="102">
        <v>1530845</v>
      </c>
      <c r="C19" s="84">
        <v>1488300</v>
      </c>
      <c r="D19" s="85">
        <v>42545</v>
      </c>
    </row>
    <row r="20" spans="1:6" ht="12" customHeight="1">
      <c r="A20" s="201"/>
      <c r="B20" s="202"/>
      <c r="C20" s="203"/>
      <c r="D20" s="203"/>
    </row>
    <row r="21" spans="1:6" ht="12" customHeight="1">
      <c r="A21" s="230" t="s">
        <v>144</v>
      </c>
      <c r="B21" s="230"/>
      <c r="C21" s="230"/>
      <c r="D21" s="230"/>
    </row>
    <row r="22" spans="1:6" s="20" customFormat="1" ht="12" customHeight="1">
      <c r="A22" s="230" t="s">
        <v>145</v>
      </c>
      <c r="B22" s="230"/>
      <c r="C22" s="230"/>
      <c r="D22" s="230"/>
      <c r="E22" s="52"/>
      <c r="F22" s="52"/>
    </row>
    <row r="23" spans="1:6" ht="32.1" customHeight="1">
      <c r="A23" s="230" t="s">
        <v>113</v>
      </c>
      <c r="B23" s="230"/>
      <c r="C23" s="230"/>
      <c r="D23" s="230"/>
      <c r="E23" s="46"/>
      <c r="F23" s="46"/>
    </row>
    <row r="24" spans="1:6" ht="32.1" customHeight="1">
      <c r="A24" s="230" t="s">
        <v>125</v>
      </c>
      <c r="B24" s="230"/>
      <c r="C24" s="230"/>
      <c r="D24" s="230"/>
      <c r="E24" s="46"/>
      <c r="F24" s="46"/>
    </row>
    <row r="25" spans="1:6">
      <c r="C25" s="21"/>
      <c r="D25" s="21"/>
    </row>
    <row r="26" spans="1:6" s="36" customFormat="1"/>
    <row r="27" spans="1:6" s="36" customFormat="1"/>
  </sheetData>
  <mergeCells count="8">
    <mergeCell ref="E1:F1"/>
    <mergeCell ref="A24:D24"/>
    <mergeCell ref="A12:D12"/>
    <mergeCell ref="A4:D4"/>
    <mergeCell ref="A1:D1"/>
    <mergeCell ref="A23:D23"/>
    <mergeCell ref="A22:D22"/>
    <mergeCell ref="A21:D21"/>
  </mergeCells>
  <hyperlinks>
    <hyperlink ref="E1" location="'List of tables'!A1" display="Return to list of tables" xr:uid="{7F37D29C-4778-484B-87CA-8F8C726ABDC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5"/>
  <sheetViews>
    <sheetView workbookViewId="0">
      <selection activeCell="I11" sqref="I11"/>
    </sheetView>
  </sheetViews>
  <sheetFormatPr defaultColWidth="9" defaultRowHeight="12"/>
  <cols>
    <col min="1" max="1" width="37.875" style="19" customWidth="1"/>
    <col min="2" max="2" width="14.75" style="19" customWidth="1"/>
    <col min="3" max="3" width="15.25" style="19" customWidth="1"/>
    <col min="4" max="4" width="14.75" style="19" customWidth="1"/>
    <col min="5" max="16384" width="9" style="19"/>
  </cols>
  <sheetData>
    <row r="1" spans="1:8" s="20" customFormat="1" ht="30" customHeight="1">
      <c r="A1" s="228" t="s">
        <v>119</v>
      </c>
      <c r="B1" s="228"/>
      <c r="C1" s="228"/>
      <c r="D1" s="228"/>
      <c r="E1" s="206" t="s">
        <v>79</v>
      </c>
      <c r="F1" s="206"/>
    </row>
    <row r="2" spans="1:8" s="30" customFormat="1" ht="20.100000000000001" customHeight="1">
      <c r="A2" s="179" t="s">
        <v>148</v>
      </c>
      <c r="B2" s="108"/>
      <c r="C2" s="108"/>
      <c r="D2" s="109"/>
    </row>
    <row r="3" spans="1:8" s="30" customFormat="1" ht="12" customHeight="1">
      <c r="A3" s="144"/>
      <c r="B3" s="108"/>
      <c r="C3" s="108"/>
      <c r="D3" s="153"/>
    </row>
    <row r="4" spans="1:8" ht="42.75" customHeight="1">
      <c r="A4" s="86" t="s">
        <v>21</v>
      </c>
      <c r="B4" s="87" t="s">
        <v>20</v>
      </c>
      <c r="C4" s="87" t="s">
        <v>111</v>
      </c>
      <c r="D4" s="88" t="s">
        <v>112</v>
      </c>
    </row>
    <row r="5" spans="1:8" ht="30" customHeight="1">
      <c r="A5" s="236" t="s">
        <v>134</v>
      </c>
      <c r="B5" s="237"/>
      <c r="C5" s="237"/>
      <c r="D5" s="238"/>
      <c r="E5" s="39"/>
      <c r="F5" s="39"/>
    </row>
    <row r="6" spans="1:8" ht="30" customHeight="1">
      <c r="A6" s="193" t="s">
        <v>143</v>
      </c>
      <c r="B6" s="90">
        <v>20814566</v>
      </c>
      <c r="C6" s="90">
        <v>20285030</v>
      </c>
      <c r="D6" s="194">
        <v>529536</v>
      </c>
      <c r="E6" s="39"/>
      <c r="F6" s="39"/>
    </row>
    <row r="7" spans="1:8" s="31" customFormat="1" ht="39.950000000000003" customHeight="1">
      <c r="A7" s="89" t="s">
        <v>110</v>
      </c>
      <c r="B7" s="98">
        <v>18632493</v>
      </c>
      <c r="C7" s="90">
        <v>18338531</v>
      </c>
      <c r="D7" s="91">
        <v>293962</v>
      </c>
      <c r="E7" s="40"/>
      <c r="F7" s="40"/>
      <c r="H7" s="198"/>
    </row>
    <row r="8" spans="1:8" s="31" customFormat="1" ht="30" customHeight="1">
      <c r="A8" s="176" t="s">
        <v>109</v>
      </c>
      <c r="B8" s="175"/>
      <c r="C8" s="90"/>
      <c r="D8" s="103"/>
      <c r="E8" s="40"/>
      <c r="F8" s="40"/>
    </row>
    <row r="9" spans="1:8" ht="30" customHeight="1">
      <c r="A9" s="92" t="s">
        <v>124</v>
      </c>
      <c r="B9" s="82">
        <v>12962533</v>
      </c>
      <c r="C9" s="82">
        <v>12772415</v>
      </c>
      <c r="D9" s="83">
        <v>190118</v>
      </c>
    </row>
    <row r="10" spans="1:8" ht="30" customHeight="1">
      <c r="A10" s="92" t="s">
        <v>54</v>
      </c>
      <c r="B10" s="98">
        <v>4197356</v>
      </c>
      <c r="C10" s="82">
        <v>4165202</v>
      </c>
      <c r="D10" s="83">
        <v>32154</v>
      </c>
    </row>
    <row r="11" spans="1:8" ht="39.950000000000003" customHeight="1">
      <c r="A11" s="94" t="s">
        <v>80</v>
      </c>
      <c r="B11" s="98">
        <v>2182073</v>
      </c>
      <c r="C11" s="110">
        <v>1946499</v>
      </c>
      <c r="D11" s="105">
        <v>235574</v>
      </c>
    </row>
    <row r="12" spans="1:8" ht="23.25" customHeight="1">
      <c r="A12" s="97" t="s">
        <v>55</v>
      </c>
      <c r="B12" s="98">
        <v>1800304</v>
      </c>
      <c r="C12" s="82">
        <v>1772197</v>
      </c>
      <c r="D12" s="83">
        <v>28107</v>
      </c>
      <c r="E12" s="18"/>
      <c r="F12" s="18"/>
    </row>
    <row r="13" spans="1:8" s="28" customFormat="1" ht="30" customHeight="1">
      <c r="A13" s="239" t="s">
        <v>81</v>
      </c>
      <c r="B13" s="240"/>
      <c r="C13" s="240"/>
      <c r="D13" s="241"/>
      <c r="E13" s="45"/>
      <c r="F13" s="45"/>
    </row>
    <row r="14" spans="1:8" s="28" customFormat="1" ht="30" customHeight="1">
      <c r="A14" s="193" t="s">
        <v>143</v>
      </c>
      <c r="B14" s="90">
        <v>211420954</v>
      </c>
      <c r="C14" s="90">
        <v>179197174</v>
      </c>
      <c r="D14" s="194">
        <v>32223780</v>
      </c>
      <c r="E14" s="45"/>
      <c r="F14" s="45"/>
    </row>
    <row r="15" spans="1:8" s="31" customFormat="1" ht="39.950000000000003" customHeight="1">
      <c r="A15" s="204" t="s">
        <v>110</v>
      </c>
      <c r="B15" s="98">
        <v>199839461</v>
      </c>
      <c r="C15" s="98">
        <v>170406564</v>
      </c>
      <c r="D15" s="103">
        <v>29432897</v>
      </c>
      <c r="E15" s="40"/>
      <c r="F15" s="40"/>
    </row>
    <row r="16" spans="1:8" s="31" customFormat="1" ht="30" customHeight="1">
      <c r="A16" s="176" t="s">
        <v>109</v>
      </c>
      <c r="B16" s="175"/>
      <c r="C16" s="90"/>
      <c r="D16" s="103"/>
      <c r="E16" s="40"/>
      <c r="F16" s="40"/>
    </row>
    <row r="17" spans="1:6" s="30" customFormat="1" ht="30" customHeight="1">
      <c r="A17" s="131" t="s">
        <v>124</v>
      </c>
      <c r="B17" s="103">
        <v>154442673</v>
      </c>
      <c r="C17" s="82">
        <v>129630790</v>
      </c>
      <c r="D17" s="83">
        <v>24811883</v>
      </c>
    </row>
    <row r="18" spans="1:6" s="30" customFormat="1" ht="30" customHeight="1">
      <c r="A18" s="131" t="s">
        <v>54</v>
      </c>
      <c r="B18" s="98">
        <v>20763478</v>
      </c>
      <c r="C18" s="82">
        <v>17944107</v>
      </c>
      <c r="D18" s="83">
        <v>2819371</v>
      </c>
    </row>
    <row r="19" spans="1:6" ht="39.950000000000003" customHeight="1">
      <c r="A19" s="204" t="s">
        <v>80</v>
      </c>
      <c r="B19" s="99">
        <v>11581493</v>
      </c>
      <c r="C19" s="100">
        <v>8790610</v>
      </c>
      <c r="D19" s="107">
        <v>2790883</v>
      </c>
    </row>
    <row r="20" spans="1:6" ht="30" customHeight="1">
      <c r="A20" s="101" t="s">
        <v>55</v>
      </c>
      <c r="B20" s="111">
        <v>11892350</v>
      </c>
      <c r="C20" s="84">
        <v>11693823</v>
      </c>
      <c r="D20" s="85">
        <v>198527</v>
      </c>
    </row>
    <row r="21" spans="1:6" ht="15" customHeight="1">
      <c r="A21" s="47"/>
      <c r="B21" s="29"/>
      <c r="C21" s="48"/>
      <c r="D21" s="48"/>
    </row>
    <row r="22" spans="1:6" ht="12" customHeight="1">
      <c r="A22" s="230" t="s">
        <v>144</v>
      </c>
      <c r="B22" s="230"/>
      <c r="C22" s="230"/>
      <c r="D22" s="230"/>
    </row>
    <row r="23" spans="1:6" ht="27.95" customHeight="1">
      <c r="A23" s="230" t="s">
        <v>113</v>
      </c>
      <c r="B23" s="230"/>
      <c r="C23" s="230"/>
      <c r="D23" s="230"/>
      <c r="E23" s="46"/>
      <c r="F23" s="46"/>
    </row>
    <row r="24" spans="1:6" ht="27.95" customHeight="1">
      <c r="A24" s="230" t="s">
        <v>125</v>
      </c>
      <c r="B24" s="230"/>
      <c r="C24" s="230"/>
      <c r="D24" s="230"/>
      <c r="E24" s="46"/>
      <c r="F24" s="46"/>
    </row>
    <row r="25" spans="1:6">
      <c r="C25" s="21"/>
      <c r="D25" s="21"/>
    </row>
  </sheetData>
  <mergeCells count="7">
    <mergeCell ref="A24:D24"/>
    <mergeCell ref="E1:F1"/>
    <mergeCell ref="A1:D1"/>
    <mergeCell ref="A5:D5"/>
    <mergeCell ref="A13:D13"/>
    <mergeCell ref="A23:D23"/>
    <mergeCell ref="A22:D22"/>
  </mergeCells>
  <hyperlinks>
    <hyperlink ref="E1" location="'List of tables'!A1" display="Return to list of tables" xr:uid="{EA0FB291-A446-4ED1-AA62-087E616EF20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2"/>
  <sheetViews>
    <sheetView workbookViewId="0">
      <selection activeCell="E1" sqref="E1:F1"/>
    </sheetView>
  </sheetViews>
  <sheetFormatPr defaultColWidth="9" defaultRowHeight="15"/>
  <cols>
    <col min="1" max="1" width="41.75" style="27" customWidth="1"/>
    <col min="2" max="4" width="14.625" style="27" customWidth="1"/>
    <col min="5" max="16384" width="9" style="22"/>
  </cols>
  <sheetData>
    <row r="1" spans="1:6" s="30" customFormat="1" ht="30" customHeight="1">
      <c r="A1" s="242" t="s">
        <v>89</v>
      </c>
      <c r="B1" s="242"/>
      <c r="C1" s="242"/>
      <c r="D1" s="242"/>
      <c r="E1" s="206" t="s">
        <v>79</v>
      </c>
      <c r="F1" s="206"/>
    </row>
    <row r="2" spans="1:6" s="30" customFormat="1" ht="12" customHeight="1">
      <c r="A2" s="155"/>
      <c r="B2" s="155"/>
      <c r="C2" s="155"/>
      <c r="D2" s="155"/>
      <c r="E2" s="73"/>
    </row>
    <row r="3" spans="1:6" s="19" customFormat="1" ht="31.5" customHeight="1">
      <c r="A3" s="114" t="s">
        <v>21</v>
      </c>
      <c r="B3" s="115" t="s">
        <v>20</v>
      </c>
      <c r="C3" s="115" t="s">
        <v>114</v>
      </c>
      <c r="D3" s="65" t="s">
        <v>115</v>
      </c>
    </row>
    <row r="4" spans="1:6" s="19" customFormat="1" ht="30" customHeight="1">
      <c r="A4" s="243" t="s">
        <v>24</v>
      </c>
      <c r="B4" s="244"/>
      <c r="C4" s="244"/>
      <c r="D4" s="245"/>
      <c r="E4" s="47"/>
    </row>
    <row r="5" spans="1:6" s="43" customFormat="1" ht="21.95" customHeight="1">
      <c r="A5" s="71" t="s">
        <v>20</v>
      </c>
      <c r="B5" s="98">
        <v>6936802</v>
      </c>
      <c r="C5" s="117">
        <v>6168271</v>
      </c>
      <c r="D5" s="118">
        <v>768531</v>
      </c>
      <c r="E5" s="44"/>
      <c r="F5" s="150"/>
    </row>
    <row r="6" spans="1:6" s="28" customFormat="1" ht="21.95" customHeight="1">
      <c r="A6" s="116" t="s">
        <v>22</v>
      </c>
      <c r="B6" s="98">
        <v>3362287</v>
      </c>
      <c r="C6" s="117">
        <v>3061446</v>
      </c>
      <c r="D6" s="118">
        <v>300841</v>
      </c>
    </row>
    <row r="7" spans="1:6" s="19" customFormat="1" ht="21.95" customHeight="1">
      <c r="A7" s="70" t="s">
        <v>56</v>
      </c>
      <c r="B7" s="98">
        <v>1680256</v>
      </c>
      <c r="C7" s="117">
        <v>1621714</v>
      </c>
      <c r="D7" s="118">
        <v>58542</v>
      </c>
    </row>
    <row r="8" spans="1:6" s="19" customFormat="1" ht="21.95" customHeight="1">
      <c r="A8" s="70" t="s">
        <v>57</v>
      </c>
      <c r="B8" s="98">
        <v>594038</v>
      </c>
      <c r="C8" s="117" t="s">
        <v>84</v>
      </c>
      <c r="D8" s="118" t="s">
        <v>84</v>
      </c>
    </row>
    <row r="9" spans="1:6" s="19" customFormat="1" ht="21.95" customHeight="1">
      <c r="A9" s="68" t="s">
        <v>58</v>
      </c>
      <c r="B9" s="98">
        <v>484104</v>
      </c>
      <c r="C9" s="119" t="s">
        <v>84</v>
      </c>
      <c r="D9" s="118" t="s">
        <v>84</v>
      </c>
    </row>
    <row r="10" spans="1:6" s="19" customFormat="1" ht="21.95" customHeight="1">
      <c r="A10" s="68" t="s">
        <v>59</v>
      </c>
      <c r="B10" s="98">
        <v>52819</v>
      </c>
      <c r="C10" s="119">
        <v>49831</v>
      </c>
      <c r="D10" s="118">
        <v>2988</v>
      </c>
    </row>
    <row r="11" spans="1:6" s="19" customFormat="1" ht="21.95" customHeight="1">
      <c r="A11" s="70" t="s">
        <v>60</v>
      </c>
      <c r="B11" s="98">
        <v>763298</v>
      </c>
      <c r="C11" s="117">
        <v>465458</v>
      </c>
      <c r="D11" s="118">
        <v>297840</v>
      </c>
    </row>
    <row r="12" spans="1:6" s="28" customFormat="1" ht="30" customHeight="1">
      <c r="A12" s="231" t="s">
        <v>98</v>
      </c>
      <c r="B12" s="232"/>
      <c r="C12" s="232"/>
      <c r="D12" s="233"/>
    </row>
    <row r="13" spans="1:6" s="31" customFormat="1" ht="21.95" customHeight="1">
      <c r="A13" s="71" t="s">
        <v>20</v>
      </c>
      <c r="B13" s="98">
        <v>35738843</v>
      </c>
      <c r="C13" s="117">
        <v>24760614</v>
      </c>
      <c r="D13" s="118">
        <v>10978229</v>
      </c>
    </row>
    <row r="14" spans="1:6" s="19" customFormat="1" ht="21.95" customHeight="1">
      <c r="A14" s="116" t="s">
        <v>22</v>
      </c>
      <c r="B14" s="98">
        <v>22123748</v>
      </c>
      <c r="C14" s="82">
        <v>14250551</v>
      </c>
      <c r="D14" s="83">
        <v>7873197</v>
      </c>
    </row>
    <row r="15" spans="1:6" s="30" customFormat="1" ht="21.95" customHeight="1">
      <c r="A15" s="70" t="s">
        <v>56</v>
      </c>
      <c r="B15" s="98">
        <v>6053791</v>
      </c>
      <c r="C15" s="82">
        <v>5794855</v>
      </c>
      <c r="D15" s="83">
        <v>258936</v>
      </c>
    </row>
    <row r="16" spans="1:6" s="19" customFormat="1" ht="21.95" customHeight="1">
      <c r="A16" s="70" t="s">
        <v>57</v>
      </c>
      <c r="B16" s="98">
        <v>695289</v>
      </c>
      <c r="C16" s="82">
        <v>627178</v>
      </c>
      <c r="D16" s="83">
        <v>68111</v>
      </c>
    </row>
    <row r="17" spans="1:4" s="19" customFormat="1" ht="21.95" customHeight="1">
      <c r="A17" s="68" t="s">
        <v>58</v>
      </c>
      <c r="B17" s="98">
        <v>1025730</v>
      </c>
      <c r="C17" s="82">
        <v>876580</v>
      </c>
      <c r="D17" s="83">
        <v>149150</v>
      </c>
    </row>
    <row r="18" spans="1:4" s="19" customFormat="1" ht="21.95" customHeight="1">
      <c r="A18" s="68" t="s">
        <v>59</v>
      </c>
      <c r="B18" s="98">
        <v>84368</v>
      </c>
      <c r="C18" s="82">
        <v>41821</v>
      </c>
      <c r="D18" s="83">
        <v>42547</v>
      </c>
    </row>
    <row r="19" spans="1:4" s="19" customFormat="1" ht="21.95" customHeight="1">
      <c r="A19" s="190" t="s">
        <v>60</v>
      </c>
      <c r="B19" s="102">
        <v>5755917</v>
      </c>
      <c r="C19" s="120">
        <v>3169629</v>
      </c>
      <c r="D19" s="121">
        <v>2586288</v>
      </c>
    </row>
    <row r="20" spans="1:4" ht="14.1" customHeight="1">
      <c r="C20" s="34"/>
      <c r="D20" s="34"/>
    </row>
    <row r="21" spans="1:4" s="37" customFormat="1" ht="27.95" customHeight="1">
      <c r="A21" s="230" t="s">
        <v>113</v>
      </c>
      <c r="B21" s="230"/>
      <c r="C21" s="230"/>
      <c r="D21" s="230"/>
    </row>
    <row r="22" spans="1:4" s="37" customFormat="1" ht="27.95" customHeight="1">
      <c r="A22" s="230" t="s">
        <v>125</v>
      </c>
      <c r="B22" s="230"/>
      <c r="C22" s="230"/>
      <c r="D22" s="230"/>
    </row>
  </sheetData>
  <mergeCells count="6">
    <mergeCell ref="E1:F1"/>
    <mergeCell ref="A21:D21"/>
    <mergeCell ref="A22:D22"/>
    <mergeCell ref="A1:D1"/>
    <mergeCell ref="A12:D12"/>
    <mergeCell ref="A4:D4"/>
  </mergeCells>
  <hyperlinks>
    <hyperlink ref="E1" location="'List of tables'!A1" display="Return to list of tables" xr:uid="{654E4FDC-9A7F-4950-AF31-98711BCC46D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
  <sheetViews>
    <sheetView workbookViewId="0">
      <selection activeCell="E21" sqref="E21"/>
    </sheetView>
  </sheetViews>
  <sheetFormatPr defaultColWidth="9" defaultRowHeight="15"/>
  <cols>
    <col min="1" max="1" width="37" style="27" customWidth="1"/>
    <col min="2" max="4" width="14.625" style="27" customWidth="1"/>
    <col min="5" max="16384" width="9" style="22"/>
  </cols>
  <sheetData>
    <row r="1" spans="1:6" s="41" customFormat="1" ht="30" customHeight="1">
      <c r="A1" s="246" t="s">
        <v>87</v>
      </c>
      <c r="B1" s="246"/>
      <c r="C1" s="246"/>
      <c r="D1" s="246"/>
      <c r="E1" s="206" t="s">
        <v>79</v>
      </c>
      <c r="F1" s="206"/>
    </row>
    <row r="2" spans="1:6" s="41" customFormat="1" ht="12" customHeight="1">
      <c r="A2" s="156"/>
      <c r="B2" s="156"/>
      <c r="C2" s="156"/>
      <c r="D2" s="156"/>
      <c r="E2" s="73"/>
    </row>
    <row r="3" spans="1:6" s="27" customFormat="1" ht="34.15" customHeight="1">
      <c r="A3" s="247" t="s">
        <v>21</v>
      </c>
      <c r="B3" s="115" t="s">
        <v>20</v>
      </c>
      <c r="C3" s="115" t="s">
        <v>114</v>
      </c>
      <c r="D3" s="65" t="s">
        <v>115</v>
      </c>
    </row>
    <row r="4" spans="1:6" s="27" customFormat="1" ht="28.15" customHeight="1">
      <c r="A4" s="247"/>
      <c r="B4" s="248" t="s">
        <v>100</v>
      </c>
      <c r="C4" s="248"/>
      <c r="D4" s="249"/>
    </row>
    <row r="5" spans="1:6" s="42" customFormat="1" ht="39.950000000000003" customHeight="1">
      <c r="A5" s="191" t="s">
        <v>126</v>
      </c>
      <c r="B5" s="112">
        <v>582557</v>
      </c>
      <c r="C5" s="126">
        <v>564042</v>
      </c>
      <c r="D5" s="127">
        <v>18515</v>
      </c>
    </row>
    <row r="6" spans="1:6" s="31" customFormat="1" ht="30" customHeight="1">
      <c r="A6" s="176" t="s">
        <v>109</v>
      </c>
      <c r="B6" s="175"/>
      <c r="C6" s="90"/>
      <c r="D6" s="103"/>
      <c r="E6" s="40"/>
      <c r="F6" s="40"/>
    </row>
    <row r="7" spans="1:6" s="27" customFormat="1" ht="30" customHeight="1">
      <c r="A7" s="192" t="s">
        <v>124</v>
      </c>
      <c r="B7" s="113">
        <v>340043</v>
      </c>
      <c r="C7" s="82">
        <v>332102</v>
      </c>
      <c r="D7" s="83">
        <v>7941</v>
      </c>
    </row>
    <row r="8" spans="1:6" s="27" customFormat="1" ht="30" customHeight="1">
      <c r="A8" s="192" t="s">
        <v>54</v>
      </c>
      <c r="B8" s="113">
        <v>87819</v>
      </c>
      <c r="C8" s="117">
        <v>86469</v>
      </c>
      <c r="D8" s="83">
        <v>1350</v>
      </c>
    </row>
    <row r="9" spans="1:6" s="27" customFormat="1" ht="39.950000000000003" customHeight="1">
      <c r="A9" s="191" t="s">
        <v>82</v>
      </c>
      <c r="B9" s="128">
        <v>899980</v>
      </c>
      <c r="C9" s="177" t="s">
        <v>84</v>
      </c>
      <c r="D9" s="178" t="s">
        <v>84</v>
      </c>
    </row>
    <row r="10" spans="1:6" s="27" customFormat="1" ht="30" customHeight="1">
      <c r="A10" s="71" t="s">
        <v>55</v>
      </c>
      <c r="B10" s="129">
        <v>81367</v>
      </c>
      <c r="C10" s="120">
        <v>80384</v>
      </c>
      <c r="D10" s="121">
        <v>983</v>
      </c>
    </row>
    <row r="11" spans="1:6" ht="14.1" customHeight="1">
      <c r="C11" s="34"/>
      <c r="D11" s="34"/>
    </row>
    <row r="12" spans="1:6" s="37" customFormat="1" ht="27.95" customHeight="1">
      <c r="A12" s="230" t="s">
        <v>113</v>
      </c>
      <c r="B12" s="230"/>
      <c r="C12" s="230"/>
      <c r="D12" s="230"/>
    </row>
    <row r="13" spans="1:6" s="37" customFormat="1" ht="27.95" customHeight="1">
      <c r="A13" s="230" t="s">
        <v>125</v>
      </c>
      <c r="B13" s="230"/>
      <c r="C13" s="230"/>
      <c r="D13" s="230"/>
    </row>
  </sheetData>
  <mergeCells count="6">
    <mergeCell ref="E1:F1"/>
    <mergeCell ref="A13:D13"/>
    <mergeCell ref="A1:D1"/>
    <mergeCell ref="A3:A4"/>
    <mergeCell ref="B4:D4"/>
    <mergeCell ref="A12:D12"/>
  </mergeCells>
  <hyperlinks>
    <hyperlink ref="E1" location="'List of tables'!A1" display="Return to list of tables" xr:uid="{956B6F87-F400-4D0C-B12B-2594BB0AE79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
  <sheetViews>
    <sheetView topLeftCell="B1" workbookViewId="0">
      <selection activeCell="O9" sqref="O9"/>
    </sheetView>
  </sheetViews>
  <sheetFormatPr defaultColWidth="9" defaultRowHeight="15"/>
  <cols>
    <col min="1" max="1" width="1.375" style="22" hidden="1" customWidth="1"/>
    <col min="2" max="2" width="39.75" style="22" customWidth="1"/>
    <col min="3" max="3" width="23.5" style="22" customWidth="1"/>
    <col min="4" max="16384" width="9" style="22"/>
  </cols>
  <sheetData>
    <row r="1" spans="2:5" ht="30" customHeight="1">
      <c r="B1" s="242" t="s">
        <v>90</v>
      </c>
      <c r="C1" s="242"/>
      <c r="D1" s="206" t="s">
        <v>79</v>
      </c>
      <c r="E1" s="206"/>
    </row>
    <row r="2" spans="2:5" ht="12" customHeight="1">
      <c r="B2" s="155"/>
      <c r="C2" s="155"/>
      <c r="D2" s="73"/>
    </row>
    <row r="3" spans="2:5" ht="17.45" customHeight="1">
      <c r="B3" s="234" t="s">
        <v>21</v>
      </c>
      <c r="C3" s="65" t="s">
        <v>62</v>
      </c>
    </row>
    <row r="4" spans="2:5">
      <c r="B4" s="234"/>
      <c r="C4" s="65" t="s">
        <v>61</v>
      </c>
    </row>
    <row r="5" spans="2:5" ht="19.899999999999999" customHeight="1">
      <c r="B5" s="66" t="s">
        <v>63</v>
      </c>
      <c r="C5" s="139">
        <v>31</v>
      </c>
    </row>
    <row r="6" spans="2:5" ht="19.899999999999999" customHeight="1">
      <c r="B6" s="66" t="s">
        <v>64</v>
      </c>
      <c r="C6" s="140">
        <v>1</v>
      </c>
    </row>
    <row r="7" spans="2:5" ht="19.899999999999999" customHeight="1">
      <c r="B7" s="66" t="s">
        <v>65</v>
      </c>
      <c r="C7" s="140">
        <v>10</v>
      </c>
    </row>
    <row r="8" spans="2:5" ht="19.899999999999999" customHeight="1">
      <c r="B8" s="66" t="s">
        <v>66</v>
      </c>
      <c r="C8" s="140">
        <v>8.5</v>
      </c>
    </row>
    <row r="9" spans="2:5" ht="19.899999999999999" customHeight="1">
      <c r="B9" s="66" t="s">
        <v>67</v>
      </c>
      <c r="C9" s="140">
        <v>41.5</v>
      </c>
    </row>
    <row r="10" spans="2:5" ht="19.899999999999999" customHeight="1">
      <c r="B10" s="130" t="s">
        <v>68</v>
      </c>
      <c r="C10" s="141">
        <v>8</v>
      </c>
    </row>
    <row r="11" spans="2:5">
      <c r="C11" s="199"/>
    </row>
  </sheetData>
  <mergeCells count="3">
    <mergeCell ref="B1:C1"/>
    <mergeCell ref="B3:B4"/>
    <mergeCell ref="D1:E1"/>
  </mergeCells>
  <hyperlinks>
    <hyperlink ref="D1" location="'List of tables'!A1" display="Return to list of tables" xr:uid="{DDC7D587-7921-44C5-BE12-EBFAD37FCC2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A9598C8A8CD748A5F072E0513D6ED6" ma:contentTypeVersion="0" ma:contentTypeDescription="Utwórz nowy dokument." ma:contentTypeScope="" ma:versionID="1f409110500ddb64e2d5a858bcda5ff0">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97D562-D667-4305-8B52-05CDF4222FE6}">
  <ds:schemaRef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547CD93-0C76-4750-A7D3-27AEAA2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C2F1CD3-F981-4840-9FD4-6A920D02E2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13</vt:i4>
      </vt:variant>
    </vt:vector>
  </HeadingPairs>
  <TitlesOfParts>
    <vt:vector size="13" baseType="lpstr">
      <vt:lpstr>List of tables</vt:lpstr>
      <vt:lpstr>Tabl.1</vt:lpstr>
      <vt:lpstr>Tabl.2</vt:lpstr>
      <vt:lpstr>Tabl.3</vt:lpstr>
      <vt:lpstr>Tabl.4</vt:lpstr>
      <vt:lpstr>Tabl.5</vt:lpstr>
      <vt:lpstr>Tabl.6</vt:lpstr>
      <vt:lpstr>Tabl.7</vt:lpstr>
      <vt:lpstr>Tabl.8</vt:lpstr>
      <vt:lpstr>Tabl.9</vt:lpstr>
      <vt:lpstr>Tabl.10</vt:lpstr>
      <vt:lpstr>Wykres1</vt:lpstr>
      <vt:lpstr>Wykres2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Activity of debt collection companies in 2025. </dc:title>
  <dc:creator>Statistics Poland</dc:creator>
  <cp:lastPrinted>2023-08-03T09:04:44Z</cp:lastPrinted>
  <dcterms:created xsi:type="dcterms:W3CDTF">2013-06-05T09:57:08Z</dcterms:created>
  <dcterms:modified xsi:type="dcterms:W3CDTF">2026-08-03T10:55:12Z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0x01010063A9598C8A8CD748A5F072E0513D6ED6</vt:lpwstr>
  </property>
</Properties>
</file>