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aca 2018\Nauka i Technika 2018\Tablice\Tablice\"/>
    </mc:Choice>
  </mc:AlternateContent>
  <bookViews>
    <workbookView xWindow="0" yWindow="0" windowWidth="28800" windowHeight="12435"/>
  </bookViews>
  <sheets>
    <sheet name="Stosowane symbole" sheetId="35" r:id="rId1"/>
    <sheet name="Spis" sheetId="34" r:id="rId2"/>
    <sheet name="Tabl.1" sheetId="1" r:id="rId3"/>
    <sheet name="Tabl.2" sheetId="2" r:id="rId4"/>
    <sheet name="Tabl.3" sheetId="5" r:id="rId5"/>
    <sheet name="Tabl.4" sheetId="6" r:id="rId6"/>
    <sheet name="Tabl.5" sheetId="7" r:id="rId7"/>
    <sheet name="Tabl.6" sheetId="8" r:id="rId8"/>
    <sheet name="Tabl.7" sheetId="9" r:id="rId9"/>
    <sheet name="Tabl.8" sheetId="10" r:id="rId10"/>
    <sheet name="Tabl.9" sheetId="11" r:id="rId11"/>
    <sheet name="Tabl.10" sheetId="15" r:id="rId12"/>
    <sheet name="Tabl.11" sheetId="16" r:id="rId13"/>
    <sheet name="Tabl.12" sheetId="17" r:id="rId14"/>
    <sheet name="Tabl.13" sheetId="12" r:id="rId15"/>
    <sheet name="Tabl.14" sheetId="13" r:id="rId16"/>
    <sheet name="Tabl.15" sheetId="14" r:id="rId17"/>
    <sheet name="Tabl.16" sheetId="18" r:id="rId18"/>
    <sheet name="Tabl.17" sheetId="19" r:id="rId19"/>
    <sheet name="Tabl.18" sheetId="20" r:id="rId20"/>
    <sheet name="Tabl.19" sheetId="21" r:id="rId21"/>
    <sheet name="Tabl.20" sheetId="22" r:id="rId22"/>
    <sheet name="Tabl.21" sheetId="23" r:id="rId23"/>
    <sheet name="Tabl.22" sheetId="24" r:id="rId24"/>
    <sheet name="Tabl.23" sheetId="25" r:id="rId25"/>
    <sheet name="Tabl.24" sheetId="26" r:id="rId26"/>
    <sheet name="Tabl.25" sheetId="27" r:id="rId27"/>
    <sheet name="Tabl.26" sheetId="28" r:id="rId28"/>
    <sheet name="Tabl.27" sheetId="29" r:id="rId29"/>
    <sheet name="Tabl.28" sheetId="30" r:id="rId30"/>
    <sheet name="Tabl.29" sheetId="31" r:id="rId31"/>
    <sheet name="Tabl.30" sheetId="32" r:id="rId32"/>
    <sheet name="Tabl.31" sheetId="33" r:id="rId3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106" i="19" l="1"/>
  <c r="AW106" i="19"/>
  <c r="AV106" i="19"/>
  <c r="AU106" i="19"/>
  <c r="AT106" i="19"/>
  <c r="AZ106" i="19" s="1"/>
  <c r="AS106" i="19"/>
  <c r="AR106" i="19"/>
  <c r="AQ106" i="19"/>
  <c r="AP106" i="19"/>
  <c r="BB106" i="19" s="1"/>
  <c r="AO106" i="19"/>
  <c r="AX105" i="19"/>
  <c r="AW105" i="19"/>
  <c r="AV105" i="19"/>
  <c r="AZ105" i="19" s="1"/>
  <c r="AU105" i="19"/>
  <c r="AT105" i="19"/>
  <c r="AS105" i="19"/>
  <c r="AR105" i="19"/>
  <c r="AQ105" i="19"/>
  <c r="AP105" i="19"/>
  <c r="AO105" i="19"/>
  <c r="AX104" i="19"/>
  <c r="AW104" i="19"/>
  <c r="AV104" i="19"/>
  <c r="AU104" i="19"/>
  <c r="AT104" i="19"/>
  <c r="AS104" i="19"/>
  <c r="AR104" i="19"/>
  <c r="AQ104" i="19"/>
  <c r="AP104" i="19"/>
  <c r="BB104" i="19" s="1"/>
  <c r="AO104" i="19"/>
  <c r="AX103" i="19"/>
  <c r="AW103" i="19"/>
  <c r="AV103" i="19"/>
  <c r="AZ103" i="19" s="1"/>
  <c r="AU103" i="19"/>
  <c r="AT103" i="19"/>
  <c r="AS103" i="19"/>
  <c r="AR103" i="19"/>
  <c r="BF94" i="19" s="1"/>
  <c r="AQ103" i="19"/>
  <c r="AP103" i="19"/>
  <c r="AO103" i="19"/>
  <c r="AX102" i="19"/>
  <c r="AW102" i="19"/>
  <c r="AV102" i="19"/>
  <c r="AU102" i="19"/>
  <c r="AT102" i="19"/>
  <c r="AZ102" i="19" s="1"/>
  <c r="AS102" i="19"/>
  <c r="AR102" i="19"/>
  <c r="AQ102" i="19"/>
  <c r="AP102" i="19"/>
  <c r="BB102" i="19" s="1"/>
  <c r="AO102" i="19"/>
  <c r="AX101" i="19"/>
  <c r="AW101" i="19"/>
  <c r="AV101" i="19"/>
  <c r="AZ101" i="19" s="1"/>
  <c r="AU101" i="19"/>
  <c r="AT101" i="19"/>
  <c r="AS101" i="19"/>
  <c r="AR101" i="19"/>
  <c r="AQ101" i="19"/>
  <c r="AP101" i="19"/>
  <c r="AO101" i="19"/>
  <c r="AX100" i="19"/>
  <c r="AW100" i="19"/>
  <c r="AV100" i="19"/>
  <c r="AU100" i="19"/>
  <c r="AT100" i="19"/>
  <c r="AZ100" i="19" s="1"/>
  <c r="AS100" i="19"/>
  <c r="AR100" i="19"/>
  <c r="AQ100" i="19"/>
  <c r="AP100" i="19"/>
  <c r="BB100" i="19" s="1"/>
  <c r="AO100" i="19"/>
  <c r="AX99" i="19"/>
  <c r="AW99" i="19"/>
  <c r="AV99" i="19"/>
  <c r="AZ99" i="19" s="1"/>
  <c r="AU99" i="19"/>
  <c r="AT99" i="19"/>
  <c r="AS99" i="19"/>
  <c r="AR99" i="19"/>
  <c r="AQ99" i="19"/>
  <c r="AP99" i="19"/>
  <c r="AO99" i="19"/>
  <c r="AX98" i="19"/>
  <c r="AW98" i="19"/>
  <c r="AV98" i="19"/>
  <c r="AU98" i="19"/>
  <c r="AT98" i="19"/>
  <c r="AS98" i="19"/>
  <c r="AR98" i="19"/>
  <c r="AQ98" i="19"/>
  <c r="AP98" i="19"/>
  <c r="BB98" i="19" s="1"/>
  <c r="AO98" i="19"/>
  <c r="AX97" i="19"/>
  <c r="AW97" i="19"/>
  <c r="AV97" i="19"/>
  <c r="AZ97" i="19" s="1"/>
  <c r="AU97" i="19"/>
  <c r="BI93" i="19" s="1"/>
  <c r="AT97" i="19"/>
  <c r="AS97" i="19"/>
  <c r="AR97" i="19"/>
  <c r="BF93" i="19" s="1"/>
  <c r="AQ97" i="19"/>
  <c r="AP97" i="19"/>
  <c r="AO97" i="19"/>
  <c r="AX96" i="19"/>
  <c r="BL92" i="19" s="1"/>
  <c r="AW96" i="19"/>
  <c r="AV96" i="19"/>
  <c r="AU96" i="19"/>
  <c r="AT96" i="19"/>
  <c r="AZ96" i="19" s="1"/>
  <c r="AS96" i="19"/>
  <c r="AR96" i="19"/>
  <c r="AQ96" i="19"/>
  <c r="AP96" i="19"/>
  <c r="BB96" i="19" s="1"/>
  <c r="AO96" i="19"/>
  <c r="AX95" i="19"/>
  <c r="AW95" i="19"/>
  <c r="AV95" i="19"/>
  <c r="AZ95" i="19" s="1"/>
  <c r="AU95" i="19"/>
  <c r="AT95" i="19"/>
  <c r="AS95" i="19"/>
  <c r="AR95" i="19"/>
  <c r="AQ95" i="19"/>
  <c r="AP95" i="19"/>
  <c r="AO95" i="19"/>
  <c r="BL94" i="19"/>
  <c r="BK94" i="19"/>
  <c r="BG94" i="19"/>
  <c r="BD94" i="19"/>
  <c r="BC94" i="19"/>
  <c r="AX94" i="19"/>
  <c r="AW94" i="19"/>
  <c r="AV94" i="19"/>
  <c r="AZ94" i="19" s="1"/>
  <c r="AU94" i="19"/>
  <c r="AT94" i="19"/>
  <c r="AS94" i="19"/>
  <c r="AR94" i="19"/>
  <c r="AQ94" i="19"/>
  <c r="AP94" i="19"/>
  <c r="AO94" i="19"/>
  <c r="BL93" i="19"/>
  <c r="BK93" i="19"/>
  <c r="BG93" i="19"/>
  <c r="BC93" i="19"/>
  <c r="AX93" i="19"/>
  <c r="AW93" i="19"/>
  <c r="AV93" i="19"/>
  <c r="AZ93" i="19" s="1"/>
  <c r="AU93" i="19"/>
  <c r="AT93" i="19"/>
  <c r="AS93" i="19"/>
  <c r="AR93" i="19"/>
  <c r="AQ93" i="19"/>
  <c r="AP93" i="19"/>
  <c r="AO93" i="19"/>
  <c r="BK92" i="19"/>
  <c r="BD92" i="19"/>
  <c r="BC92" i="19"/>
  <c r="AX92" i="19"/>
  <c r="AW92" i="19"/>
  <c r="AV92" i="19"/>
  <c r="AZ92" i="19" s="1"/>
  <c r="AU92" i="19"/>
  <c r="AT92" i="19"/>
  <c r="AS92" i="19"/>
  <c r="AR92" i="19"/>
  <c r="AQ92" i="19"/>
  <c r="AP92" i="19"/>
  <c r="AO92" i="19"/>
  <c r="BL91" i="19"/>
  <c r="AX91" i="19"/>
  <c r="AW91" i="19"/>
  <c r="AV91" i="19"/>
  <c r="AU91" i="19"/>
  <c r="BI92" i="19" s="1"/>
  <c r="AT91" i="19"/>
  <c r="AS91" i="19"/>
  <c r="BG92" i="19" s="1"/>
  <c r="AR91" i="19"/>
  <c r="AQ91" i="19"/>
  <c r="AP91" i="19"/>
  <c r="AO91" i="19"/>
  <c r="BL90" i="19"/>
  <c r="BD90" i="19"/>
  <c r="AX90" i="19"/>
  <c r="AW90" i="19"/>
  <c r="AV90" i="19"/>
  <c r="AU90" i="19"/>
  <c r="AT90" i="19"/>
  <c r="AS90" i="19"/>
  <c r="AR90" i="19"/>
  <c r="AQ90" i="19"/>
  <c r="AP90" i="19"/>
  <c r="AO90" i="19"/>
  <c r="AX89" i="19"/>
  <c r="AW89" i="19"/>
  <c r="AV89" i="19"/>
  <c r="AU89" i="19"/>
  <c r="AT89" i="19"/>
  <c r="AS89" i="19"/>
  <c r="AR89" i="19"/>
  <c r="AQ89" i="19"/>
  <c r="BE76" i="19" s="1"/>
  <c r="AP89" i="19"/>
  <c r="AO89" i="19"/>
  <c r="AX88" i="19"/>
  <c r="AW88" i="19"/>
  <c r="AV88" i="19"/>
  <c r="AU88" i="19"/>
  <c r="AT88" i="19"/>
  <c r="AZ88" i="19" s="1"/>
  <c r="AS88" i="19"/>
  <c r="AR88" i="19"/>
  <c r="AQ88" i="19"/>
  <c r="AP88" i="19"/>
  <c r="BB88" i="19" s="1"/>
  <c r="AO88" i="19"/>
  <c r="AX87" i="19"/>
  <c r="AW87" i="19"/>
  <c r="AV87" i="19"/>
  <c r="AU87" i="19"/>
  <c r="AT87" i="19"/>
  <c r="AS87" i="19"/>
  <c r="AR87" i="19"/>
  <c r="AQ87" i="19"/>
  <c r="AP87" i="19"/>
  <c r="AO87" i="19"/>
  <c r="AX86" i="19"/>
  <c r="AW86" i="19"/>
  <c r="AV86" i="19"/>
  <c r="AU86" i="19"/>
  <c r="AZ86" i="19" s="1"/>
  <c r="AT86" i="19"/>
  <c r="AS86" i="19"/>
  <c r="AR86" i="19"/>
  <c r="AQ86" i="19"/>
  <c r="AY86" i="19" s="1"/>
  <c r="AP86" i="19"/>
  <c r="BB86" i="19" s="1"/>
  <c r="AO86" i="19"/>
  <c r="AX85" i="19"/>
  <c r="AW85" i="19"/>
  <c r="AV85" i="19"/>
  <c r="AU85" i="19"/>
  <c r="AT85" i="19"/>
  <c r="AS85" i="19"/>
  <c r="AR85" i="19"/>
  <c r="AQ85" i="19"/>
  <c r="AP85" i="19"/>
  <c r="AO85" i="19"/>
  <c r="AX84" i="19"/>
  <c r="AW84" i="19"/>
  <c r="AV84" i="19"/>
  <c r="AU84" i="19"/>
  <c r="AZ84" i="19" s="1"/>
  <c r="AT84" i="19"/>
  <c r="AS84" i="19"/>
  <c r="AR84" i="19"/>
  <c r="AQ84" i="19"/>
  <c r="AP84" i="19"/>
  <c r="AO84" i="19"/>
  <c r="AX83" i="19"/>
  <c r="AW83" i="19"/>
  <c r="AV83" i="19"/>
  <c r="AU83" i="19"/>
  <c r="AT83" i="19"/>
  <c r="AZ83" i="19" s="1"/>
  <c r="AS83" i="19"/>
  <c r="AR83" i="19"/>
  <c r="AQ83" i="19"/>
  <c r="AP83" i="19"/>
  <c r="AY83" i="19" s="1"/>
  <c r="AO83" i="19"/>
  <c r="AX82" i="19"/>
  <c r="AW82" i="19"/>
  <c r="AV82" i="19"/>
  <c r="AU82" i="19"/>
  <c r="AT82" i="19"/>
  <c r="AZ82" i="19" s="1"/>
  <c r="AS82" i="19"/>
  <c r="AR82" i="19"/>
  <c r="AQ82" i="19"/>
  <c r="AP82" i="19"/>
  <c r="AO82" i="19"/>
  <c r="BA82" i="19" s="1"/>
  <c r="AX81" i="19"/>
  <c r="AW81" i="19"/>
  <c r="AV81" i="19"/>
  <c r="AU81" i="19"/>
  <c r="AT81" i="19"/>
  <c r="AS81" i="19"/>
  <c r="AR81" i="19"/>
  <c r="AQ81" i="19"/>
  <c r="AP81" i="19"/>
  <c r="AO81" i="19"/>
  <c r="AX80" i="19"/>
  <c r="AW80" i="19"/>
  <c r="AV80" i="19"/>
  <c r="AU80" i="19"/>
  <c r="AT80" i="19"/>
  <c r="AZ80" i="19" s="1"/>
  <c r="AS80" i="19"/>
  <c r="AR80" i="19"/>
  <c r="AQ80" i="19"/>
  <c r="AP80" i="19"/>
  <c r="BB80" i="19" s="1"/>
  <c r="AO80" i="19"/>
  <c r="AX79" i="19"/>
  <c r="AW79" i="19"/>
  <c r="AV79" i="19"/>
  <c r="AU79" i="19"/>
  <c r="AT79" i="19"/>
  <c r="AS79" i="19"/>
  <c r="AR79" i="19"/>
  <c r="AQ79" i="19"/>
  <c r="AP79" i="19"/>
  <c r="AO79" i="19"/>
  <c r="AX78" i="19"/>
  <c r="AW78" i="19"/>
  <c r="AV78" i="19"/>
  <c r="AU78" i="19"/>
  <c r="AZ78" i="19" s="1"/>
  <c r="AT78" i="19"/>
  <c r="AS78" i="19"/>
  <c r="AR78" i="19"/>
  <c r="AQ78" i="19"/>
  <c r="AY78" i="19" s="1"/>
  <c r="AP78" i="19"/>
  <c r="BB78" i="19" s="1"/>
  <c r="AO78" i="19"/>
  <c r="AX77" i="19"/>
  <c r="AW77" i="19"/>
  <c r="AV77" i="19"/>
  <c r="AU77" i="19"/>
  <c r="AT77" i="19"/>
  <c r="AS77" i="19"/>
  <c r="AR77" i="19"/>
  <c r="AQ77" i="19"/>
  <c r="AP77" i="19"/>
  <c r="AO77" i="19"/>
  <c r="AX76" i="19"/>
  <c r="AW76" i="19"/>
  <c r="AV76" i="19"/>
  <c r="AU76" i="19"/>
  <c r="AT76" i="19"/>
  <c r="AS76" i="19"/>
  <c r="AR76" i="19"/>
  <c r="AQ76" i="19"/>
  <c r="AP76" i="19"/>
  <c r="AO76" i="19"/>
  <c r="BI75" i="19"/>
  <c r="AX75" i="19"/>
  <c r="AW75" i="19"/>
  <c r="AV75" i="19"/>
  <c r="AU75" i="19"/>
  <c r="AT75" i="19"/>
  <c r="AS75" i="19"/>
  <c r="AR75" i="19"/>
  <c r="AQ75" i="19"/>
  <c r="AP75" i="19"/>
  <c r="AO75" i="19"/>
  <c r="AX74" i="19"/>
  <c r="AW74" i="19"/>
  <c r="AV74" i="19"/>
  <c r="AU74" i="19"/>
  <c r="AT74" i="19"/>
  <c r="AS74" i="19"/>
  <c r="AR74" i="19"/>
  <c r="AQ74" i="19"/>
  <c r="AP74" i="19"/>
  <c r="AO74" i="19"/>
  <c r="AX73" i="19"/>
  <c r="AW73" i="19"/>
  <c r="AV73" i="19"/>
  <c r="BJ73" i="19" s="1"/>
  <c r="AU73" i="19"/>
  <c r="AT73" i="19"/>
  <c r="AS73" i="19"/>
  <c r="AR73" i="19"/>
  <c r="BF74" i="19" s="1"/>
  <c r="AQ73" i="19"/>
  <c r="BE73" i="19" s="1"/>
  <c r="AP73" i="19"/>
  <c r="AO73" i="19"/>
  <c r="AX72" i="19"/>
  <c r="AW72" i="19"/>
  <c r="AV72" i="19"/>
  <c r="AU72" i="19"/>
  <c r="AT72" i="19"/>
  <c r="AS72" i="19"/>
  <c r="AR72" i="19"/>
  <c r="AQ72" i="19"/>
  <c r="AP72" i="19"/>
  <c r="BB72" i="19" s="1"/>
  <c r="AO72" i="19"/>
  <c r="AX71" i="19"/>
  <c r="AW71" i="19"/>
  <c r="AV71" i="19"/>
  <c r="AU71" i="19"/>
  <c r="AT71" i="19"/>
  <c r="AS71" i="19"/>
  <c r="AR71" i="19"/>
  <c r="BF66" i="19" s="1"/>
  <c r="AQ71" i="19"/>
  <c r="AP71" i="19"/>
  <c r="AO71" i="19"/>
  <c r="AX70" i="19"/>
  <c r="AW70" i="19"/>
  <c r="AV70" i="19"/>
  <c r="AU70" i="19"/>
  <c r="AT70" i="19"/>
  <c r="AS70" i="19"/>
  <c r="AR70" i="19"/>
  <c r="AQ70" i="19"/>
  <c r="AP70" i="19"/>
  <c r="BB70" i="19" s="1"/>
  <c r="AO70" i="19"/>
  <c r="AX69" i="19"/>
  <c r="AW69" i="19"/>
  <c r="AV69" i="19"/>
  <c r="AU69" i="19"/>
  <c r="AT69" i="19"/>
  <c r="AS69" i="19"/>
  <c r="AR69" i="19"/>
  <c r="AQ69" i="19"/>
  <c r="AP69" i="19"/>
  <c r="AO69" i="19"/>
  <c r="AX68" i="19"/>
  <c r="AW68" i="19"/>
  <c r="AV68" i="19"/>
  <c r="AU68" i="19"/>
  <c r="AT68" i="19"/>
  <c r="AS68" i="19"/>
  <c r="AR68" i="19"/>
  <c r="AQ68" i="19"/>
  <c r="AP68" i="19"/>
  <c r="BB68" i="19" s="1"/>
  <c r="AO68" i="19"/>
  <c r="AX67" i="19"/>
  <c r="AW67" i="19"/>
  <c r="AV67" i="19"/>
  <c r="AU67" i="19"/>
  <c r="AT67" i="19"/>
  <c r="AS67" i="19"/>
  <c r="AR67" i="19"/>
  <c r="AQ67" i="19"/>
  <c r="AP67" i="19"/>
  <c r="AO67" i="19"/>
  <c r="BJ66" i="19"/>
  <c r="BI66" i="19"/>
  <c r="BE66" i="19"/>
  <c r="AX66" i="19"/>
  <c r="AW66" i="19"/>
  <c r="AV66" i="19"/>
  <c r="AU66" i="19"/>
  <c r="AT66" i="19"/>
  <c r="AS66" i="19"/>
  <c r="AR66" i="19"/>
  <c r="AQ66" i="19"/>
  <c r="AP66" i="19"/>
  <c r="AO66" i="19"/>
  <c r="AX65" i="19"/>
  <c r="AW65" i="19"/>
  <c r="AV65" i="19"/>
  <c r="AU65" i="19"/>
  <c r="AT65" i="19"/>
  <c r="AS65" i="19"/>
  <c r="AR65" i="19"/>
  <c r="BF65" i="19" s="1"/>
  <c r="AQ65" i="19"/>
  <c r="AP65" i="19"/>
  <c r="AO65" i="19"/>
  <c r="BJ64" i="19"/>
  <c r="AX64" i="19"/>
  <c r="AW64" i="19"/>
  <c r="AV64" i="19"/>
  <c r="AU64" i="19"/>
  <c r="BI65" i="19" s="1"/>
  <c r="AT64" i="19"/>
  <c r="AS64" i="19"/>
  <c r="AR64" i="19"/>
  <c r="AQ64" i="19"/>
  <c r="BE65" i="19" s="1"/>
  <c r="AP64" i="19"/>
  <c r="AO64" i="19"/>
  <c r="BI63" i="19"/>
  <c r="BF63" i="19"/>
  <c r="AX63" i="19"/>
  <c r="AW63" i="19"/>
  <c r="AV63" i="19"/>
  <c r="BJ63" i="19" s="1"/>
  <c r="AU63" i="19"/>
  <c r="BI64" i="19" s="1"/>
  <c r="AT63" i="19"/>
  <c r="AS63" i="19"/>
  <c r="AR63" i="19"/>
  <c r="AQ63" i="19"/>
  <c r="BE63" i="19" s="1"/>
  <c r="AP63" i="19"/>
  <c r="AO63" i="19"/>
  <c r="AX62" i="19"/>
  <c r="AW62" i="19"/>
  <c r="AV62" i="19"/>
  <c r="AU62" i="19"/>
  <c r="AT62" i="19"/>
  <c r="AS62" i="19"/>
  <c r="AR62" i="19"/>
  <c r="AQ62" i="19"/>
  <c r="AP62" i="19"/>
  <c r="BB62" i="19" s="1"/>
  <c r="AO62" i="19"/>
  <c r="AX61" i="19"/>
  <c r="AW61" i="19"/>
  <c r="AV61" i="19"/>
  <c r="AU61" i="19"/>
  <c r="AT61" i="19"/>
  <c r="AS61" i="19"/>
  <c r="AR61" i="19"/>
  <c r="AQ61" i="19"/>
  <c r="AP61" i="19"/>
  <c r="AO61" i="19"/>
  <c r="AX60" i="19"/>
  <c r="AW60" i="19"/>
  <c r="AV60" i="19"/>
  <c r="AU60" i="19"/>
  <c r="AT60" i="19"/>
  <c r="AS60" i="19"/>
  <c r="AR60" i="19"/>
  <c r="AQ60" i="19"/>
  <c r="AP60" i="19"/>
  <c r="BB60" i="19" s="1"/>
  <c r="AO60" i="19"/>
  <c r="AX59" i="19"/>
  <c r="AW59" i="19"/>
  <c r="BK51" i="19" s="1"/>
  <c r="AV59" i="19"/>
  <c r="BJ51" i="19" s="1"/>
  <c r="AU59" i="19"/>
  <c r="AT59" i="19"/>
  <c r="AS59" i="19"/>
  <c r="BG51" i="19" s="1"/>
  <c r="AR59" i="19"/>
  <c r="BF51" i="19" s="1"/>
  <c r="AQ59" i="19"/>
  <c r="AP59" i="19"/>
  <c r="AO59" i="19"/>
  <c r="AX58" i="19"/>
  <c r="BL51" i="19" s="1"/>
  <c r="AW58" i="19"/>
  <c r="AV58" i="19"/>
  <c r="AU58" i="19"/>
  <c r="AT58" i="19"/>
  <c r="BH51" i="19" s="1"/>
  <c r="AS58" i="19"/>
  <c r="AR58" i="19"/>
  <c r="AQ58" i="19"/>
  <c r="BE51" i="19" s="1"/>
  <c r="AP58" i="19"/>
  <c r="AO58" i="19"/>
  <c r="AX57" i="19"/>
  <c r="AW57" i="19"/>
  <c r="AV57" i="19"/>
  <c r="AU57" i="19"/>
  <c r="AT57" i="19"/>
  <c r="AS57" i="19"/>
  <c r="AR57" i="19"/>
  <c r="AQ57" i="19"/>
  <c r="AP57" i="19"/>
  <c r="AO57" i="19"/>
  <c r="AX56" i="19"/>
  <c r="AW56" i="19"/>
  <c r="AV56" i="19"/>
  <c r="AU56" i="19"/>
  <c r="AT56" i="19"/>
  <c r="AZ56" i="19" s="1"/>
  <c r="AS56" i="19"/>
  <c r="AR56" i="19"/>
  <c r="AQ56" i="19"/>
  <c r="AP56" i="19"/>
  <c r="AY56" i="19" s="1"/>
  <c r="AO56" i="19"/>
  <c r="AX55" i="19"/>
  <c r="AW55" i="19"/>
  <c r="AV55" i="19"/>
  <c r="AZ55" i="19" s="1"/>
  <c r="AU55" i="19"/>
  <c r="AT55" i="19"/>
  <c r="AS55" i="19"/>
  <c r="AR55" i="19"/>
  <c r="BF50" i="19" s="1"/>
  <c r="AQ55" i="19"/>
  <c r="AP55" i="19"/>
  <c r="AO55" i="19"/>
  <c r="BB55" i="19" s="1"/>
  <c r="BB54" i="19"/>
  <c r="AX54" i="19"/>
  <c r="AW54" i="19"/>
  <c r="AV54" i="19"/>
  <c r="AU54" i="19"/>
  <c r="AT54" i="19"/>
  <c r="AS54" i="19"/>
  <c r="AR54" i="19"/>
  <c r="AQ54" i="19"/>
  <c r="AP54" i="19"/>
  <c r="AO54" i="19"/>
  <c r="AX53" i="19"/>
  <c r="AW53" i="19"/>
  <c r="AV53" i="19"/>
  <c r="AU53" i="19"/>
  <c r="AT53" i="19"/>
  <c r="AS53" i="19"/>
  <c r="AR53" i="19"/>
  <c r="AQ53" i="19"/>
  <c r="AP53" i="19"/>
  <c r="AO53" i="19"/>
  <c r="BB53" i="19" s="1"/>
  <c r="AX52" i="19"/>
  <c r="AW52" i="19"/>
  <c r="AV52" i="19"/>
  <c r="AU52" i="19"/>
  <c r="AT52" i="19"/>
  <c r="AS52" i="19"/>
  <c r="AR52" i="19"/>
  <c r="AQ52" i="19"/>
  <c r="AP52" i="19"/>
  <c r="AO52" i="19"/>
  <c r="BB52" i="19" s="1"/>
  <c r="BD51" i="19"/>
  <c r="AX51" i="19"/>
  <c r="AW51" i="19"/>
  <c r="AV51" i="19"/>
  <c r="AU51" i="19"/>
  <c r="AT51" i="19"/>
  <c r="AS51" i="19"/>
  <c r="AR51" i="19"/>
  <c r="AQ51" i="19"/>
  <c r="AP51" i="19"/>
  <c r="AO51" i="19"/>
  <c r="BB51" i="19" s="1"/>
  <c r="AX50" i="19"/>
  <c r="AW50" i="19"/>
  <c r="AV50" i="19"/>
  <c r="AU50" i="19"/>
  <c r="AT50" i="19"/>
  <c r="AS50" i="19"/>
  <c r="AR50" i="19"/>
  <c r="AQ50" i="19"/>
  <c r="AP50" i="19"/>
  <c r="AO50" i="19"/>
  <c r="BB50" i="19" s="1"/>
  <c r="BK49" i="19"/>
  <c r="BC49" i="19"/>
  <c r="AX49" i="19"/>
  <c r="AW49" i="19"/>
  <c r="AV49" i="19"/>
  <c r="AU49" i="19"/>
  <c r="AT49" i="19"/>
  <c r="AS49" i="19"/>
  <c r="AR49" i="19"/>
  <c r="AQ49" i="19"/>
  <c r="AP49" i="19"/>
  <c r="AO49" i="19"/>
  <c r="BB49" i="19" s="1"/>
  <c r="AX48" i="19"/>
  <c r="AW48" i="19"/>
  <c r="AV48" i="19"/>
  <c r="BJ49" i="19" s="1"/>
  <c r="AU48" i="19"/>
  <c r="BI49" i="19" s="1"/>
  <c r="AT48" i="19"/>
  <c r="AS48" i="19"/>
  <c r="BG49" i="19" s="1"/>
  <c r="AR48" i="19"/>
  <c r="BF49" i="19" s="1"/>
  <c r="AQ48" i="19"/>
  <c r="BE49" i="19" s="1"/>
  <c r="AP48" i="19"/>
  <c r="AO48" i="19"/>
  <c r="BK47" i="19"/>
  <c r="BC47" i="19"/>
  <c r="AX47" i="19"/>
  <c r="AW47" i="19"/>
  <c r="AV47" i="19"/>
  <c r="BJ47" i="19" s="1"/>
  <c r="AU47" i="19"/>
  <c r="AT47" i="19"/>
  <c r="AS47" i="19"/>
  <c r="BG47" i="19" s="1"/>
  <c r="AR47" i="19"/>
  <c r="BF47" i="19" s="1"/>
  <c r="AQ47" i="19"/>
  <c r="AP47" i="19"/>
  <c r="AO47" i="19"/>
  <c r="AX46" i="19"/>
  <c r="AW46" i="19"/>
  <c r="AV46" i="19"/>
  <c r="AU46" i="19"/>
  <c r="AT46" i="19"/>
  <c r="AS46" i="19"/>
  <c r="AR46" i="19"/>
  <c r="AQ46" i="19"/>
  <c r="AP46" i="19"/>
  <c r="AO46" i="19"/>
  <c r="AX45" i="19"/>
  <c r="AW45" i="19"/>
  <c r="BK36" i="19" s="1"/>
  <c r="AV45" i="19"/>
  <c r="AU45" i="19"/>
  <c r="AT45" i="19"/>
  <c r="AS45" i="19"/>
  <c r="BG36" i="19" s="1"/>
  <c r="AR45" i="19"/>
  <c r="AQ45" i="19"/>
  <c r="AP45" i="19"/>
  <c r="AO45" i="19"/>
  <c r="BB45" i="19" s="1"/>
  <c r="AX44" i="19"/>
  <c r="AW44" i="19"/>
  <c r="AV44" i="19"/>
  <c r="AU44" i="19"/>
  <c r="AT44" i="19"/>
  <c r="AS44" i="19"/>
  <c r="AR44" i="19"/>
  <c r="AQ44" i="19"/>
  <c r="AP44" i="19"/>
  <c r="AO44" i="19"/>
  <c r="AX43" i="19"/>
  <c r="AW43" i="19"/>
  <c r="AV43" i="19"/>
  <c r="AU43" i="19"/>
  <c r="AT43" i="19"/>
  <c r="AZ43" i="19" s="1"/>
  <c r="AS43" i="19"/>
  <c r="AR43" i="19"/>
  <c r="AQ43" i="19"/>
  <c r="AP43" i="19"/>
  <c r="AO43" i="19"/>
  <c r="AX42" i="19"/>
  <c r="AW42" i="19"/>
  <c r="AV42" i="19"/>
  <c r="AZ42" i="19" s="1"/>
  <c r="AU42" i="19"/>
  <c r="AT42" i="19"/>
  <c r="AS42" i="19"/>
  <c r="AR42" i="19"/>
  <c r="AQ42" i="19"/>
  <c r="AP42" i="19"/>
  <c r="AO42" i="19"/>
  <c r="BB42" i="19" s="1"/>
  <c r="BB41" i="19"/>
  <c r="AX41" i="19"/>
  <c r="AW41" i="19"/>
  <c r="AV41" i="19"/>
  <c r="AU41" i="19"/>
  <c r="AT41" i="19"/>
  <c r="AS41" i="19"/>
  <c r="AR41" i="19"/>
  <c r="AQ41" i="19"/>
  <c r="AP41" i="19"/>
  <c r="AO41" i="19"/>
  <c r="AX40" i="19"/>
  <c r="AW40" i="19"/>
  <c r="AV40" i="19"/>
  <c r="AU40" i="19"/>
  <c r="AT40" i="19"/>
  <c r="AS40" i="19"/>
  <c r="AR40" i="19"/>
  <c r="AQ40" i="19"/>
  <c r="AP40" i="19"/>
  <c r="AY40" i="19" s="1"/>
  <c r="AO40" i="19"/>
  <c r="AX39" i="19"/>
  <c r="AW39" i="19"/>
  <c r="AV39" i="19"/>
  <c r="AU39" i="19"/>
  <c r="AT39" i="19"/>
  <c r="AS39" i="19"/>
  <c r="AR39" i="19"/>
  <c r="AQ39" i="19"/>
  <c r="AP39" i="19"/>
  <c r="AO39" i="19"/>
  <c r="AX38" i="19"/>
  <c r="AW38" i="19"/>
  <c r="AV38" i="19"/>
  <c r="AU38" i="19"/>
  <c r="AZ38" i="19" s="1"/>
  <c r="AT38" i="19"/>
  <c r="AS38" i="19"/>
  <c r="AR38" i="19"/>
  <c r="AQ38" i="19"/>
  <c r="AP38" i="19"/>
  <c r="AO38" i="19"/>
  <c r="AX37" i="19"/>
  <c r="AW37" i="19"/>
  <c r="AV37" i="19"/>
  <c r="AU37" i="19"/>
  <c r="AT37" i="19"/>
  <c r="AS37" i="19"/>
  <c r="AR37" i="19"/>
  <c r="AQ37" i="19"/>
  <c r="AP37" i="19"/>
  <c r="AO37" i="19"/>
  <c r="AX36" i="19"/>
  <c r="AW36" i="19"/>
  <c r="AV36" i="19"/>
  <c r="AZ36" i="19" s="1"/>
  <c r="AU36" i="19"/>
  <c r="AT36" i="19"/>
  <c r="AS36" i="19"/>
  <c r="AR36" i="19"/>
  <c r="AQ36" i="19"/>
  <c r="AP36" i="19"/>
  <c r="AO36" i="19"/>
  <c r="BL35" i="19"/>
  <c r="BK35" i="19"/>
  <c r="BG35" i="19"/>
  <c r="BC35" i="19"/>
  <c r="AX35" i="19"/>
  <c r="AW35" i="19"/>
  <c r="AV35" i="19"/>
  <c r="AU35" i="19"/>
  <c r="AT35" i="19"/>
  <c r="AS35" i="19"/>
  <c r="AR35" i="19"/>
  <c r="AQ35" i="19"/>
  <c r="AP35" i="19"/>
  <c r="BB35" i="19" s="1"/>
  <c r="AO35" i="19"/>
  <c r="AX34" i="19"/>
  <c r="AW34" i="19"/>
  <c r="BK34" i="19" s="1"/>
  <c r="AV34" i="19"/>
  <c r="AU34" i="19"/>
  <c r="AT34" i="19"/>
  <c r="AS34" i="19"/>
  <c r="BG34" i="19" s="1"/>
  <c r="AR34" i="19"/>
  <c r="AQ34" i="19"/>
  <c r="AP34" i="19"/>
  <c r="AO34" i="19"/>
  <c r="AX33" i="19"/>
  <c r="BL34" i="19" s="1"/>
  <c r="AW33" i="19"/>
  <c r="AV33" i="19"/>
  <c r="AU33" i="19"/>
  <c r="AZ33" i="19" s="1"/>
  <c r="AT33" i="19"/>
  <c r="AS33" i="19"/>
  <c r="AR33" i="19"/>
  <c r="AQ33" i="19"/>
  <c r="AP33" i="19"/>
  <c r="BB33" i="19" s="1"/>
  <c r="AO33" i="19"/>
  <c r="BC34" i="19" s="1"/>
  <c r="BK32" i="19"/>
  <c r="AX32" i="19"/>
  <c r="AW32" i="19"/>
  <c r="AV32" i="19"/>
  <c r="AU32" i="19"/>
  <c r="AT32" i="19"/>
  <c r="AS32" i="19"/>
  <c r="BG32" i="19" s="1"/>
  <c r="AR32" i="19"/>
  <c r="BF32" i="19" s="1"/>
  <c r="AQ32" i="19"/>
  <c r="AP32" i="19"/>
  <c r="AO32" i="19"/>
  <c r="AX31" i="19"/>
  <c r="AW31" i="19"/>
  <c r="AV31" i="19"/>
  <c r="AU31" i="19"/>
  <c r="AT31" i="19"/>
  <c r="AS31" i="19"/>
  <c r="AR31" i="19"/>
  <c r="AQ31" i="19"/>
  <c r="AP31" i="19"/>
  <c r="AO31" i="19"/>
  <c r="AX30" i="19"/>
  <c r="AW30" i="19"/>
  <c r="AV30" i="19"/>
  <c r="AU30" i="19"/>
  <c r="AT30" i="19"/>
  <c r="AS30" i="19"/>
  <c r="AR30" i="19"/>
  <c r="AQ30" i="19"/>
  <c r="AP30" i="19"/>
  <c r="AO30" i="19"/>
  <c r="BC23" i="19" s="1"/>
  <c r="AX29" i="19"/>
  <c r="AW29" i="19"/>
  <c r="AV29" i="19"/>
  <c r="AU29" i="19"/>
  <c r="AT29" i="19"/>
  <c r="AS29" i="19"/>
  <c r="AR29" i="19"/>
  <c r="AQ29" i="19"/>
  <c r="AP29" i="19"/>
  <c r="AO29" i="19"/>
  <c r="AX28" i="19"/>
  <c r="AW28" i="19"/>
  <c r="AV28" i="19"/>
  <c r="AU28" i="19"/>
  <c r="AT28" i="19"/>
  <c r="BH23" i="19" s="1"/>
  <c r="AS28" i="19"/>
  <c r="AR28" i="19"/>
  <c r="AQ28" i="19"/>
  <c r="AP28" i="19"/>
  <c r="BB28" i="19" s="1"/>
  <c r="AO28" i="19"/>
  <c r="AX27" i="19"/>
  <c r="AW27" i="19"/>
  <c r="AV27" i="19"/>
  <c r="AU27" i="19"/>
  <c r="AT27" i="19"/>
  <c r="AS27" i="19"/>
  <c r="AR27" i="19"/>
  <c r="AQ27" i="19"/>
  <c r="AP27" i="19"/>
  <c r="AO27" i="19"/>
  <c r="BB27" i="19" s="1"/>
  <c r="AX26" i="19"/>
  <c r="AW26" i="19"/>
  <c r="AV26" i="19"/>
  <c r="AU26" i="19"/>
  <c r="AT26" i="19"/>
  <c r="AZ26" i="19" s="1"/>
  <c r="AS26" i="19"/>
  <c r="AR26" i="19"/>
  <c r="AQ26" i="19"/>
  <c r="AP26" i="19"/>
  <c r="BB26" i="19" s="1"/>
  <c r="AO26" i="19"/>
  <c r="AX25" i="19"/>
  <c r="AW25" i="19"/>
  <c r="AV25" i="19"/>
  <c r="AZ25" i="19" s="1"/>
  <c r="AU25" i="19"/>
  <c r="AT25" i="19"/>
  <c r="AS25" i="19"/>
  <c r="AR25" i="19"/>
  <c r="AQ25" i="19"/>
  <c r="AP25" i="19"/>
  <c r="AO25" i="19"/>
  <c r="BB25" i="19" s="1"/>
  <c r="BB24" i="19"/>
  <c r="AX24" i="19"/>
  <c r="AW24" i="19"/>
  <c r="AV24" i="19"/>
  <c r="AU24" i="19"/>
  <c r="AT24" i="19"/>
  <c r="AS24" i="19"/>
  <c r="AR24" i="19"/>
  <c r="AQ24" i="19"/>
  <c r="AY24" i="19" s="1"/>
  <c r="AP24" i="19"/>
  <c r="AO24" i="19"/>
  <c r="BG23" i="19"/>
  <c r="AX23" i="19"/>
  <c r="AW23" i="19"/>
  <c r="AV23" i="19"/>
  <c r="AU23" i="19"/>
  <c r="AT23" i="19"/>
  <c r="AS23" i="19"/>
  <c r="AR23" i="19"/>
  <c r="AQ23" i="19"/>
  <c r="AP23" i="19"/>
  <c r="AO23" i="19"/>
  <c r="BK22" i="19"/>
  <c r="AX22" i="19"/>
  <c r="AW22" i="19"/>
  <c r="AV22" i="19"/>
  <c r="AU22" i="19"/>
  <c r="AT22" i="19"/>
  <c r="AS22" i="19"/>
  <c r="AR22" i="19"/>
  <c r="AQ22" i="19"/>
  <c r="AP22" i="19"/>
  <c r="AO22" i="19"/>
  <c r="AX21" i="19"/>
  <c r="BL22" i="19" s="1"/>
  <c r="AW21" i="19"/>
  <c r="AV21" i="19"/>
  <c r="AU21" i="19"/>
  <c r="AT21" i="19"/>
  <c r="BH22" i="19" s="1"/>
  <c r="AS21" i="19"/>
  <c r="BG22" i="19" s="1"/>
  <c r="AR21" i="19"/>
  <c r="AQ21" i="19"/>
  <c r="AP21" i="19"/>
  <c r="BB21" i="19" s="1"/>
  <c r="AO21" i="19"/>
  <c r="BC22" i="19" s="1"/>
  <c r="AX20" i="19"/>
  <c r="BL21" i="19" s="1"/>
  <c r="AW20" i="19"/>
  <c r="AV20" i="19"/>
  <c r="BJ20" i="19" s="1"/>
  <c r="AU20" i="19"/>
  <c r="AT20" i="19"/>
  <c r="BH21" i="19" s="1"/>
  <c r="AS20" i="19"/>
  <c r="BG21" i="19" s="1"/>
  <c r="AR20" i="19"/>
  <c r="BF20" i="19" s="1"/>
  <c r="AQ20" i="19"/>
  <c r="AP20" i="19"/>
  <c r="AO20" i="19"/>
  <c r="AX19" i="19"/>
  <c r="AW19" i="19"/>
  <c r="AV19" i="19"/>
  <c r="AU19" i="19"/>
  <c r="AT19" i="19"/>
  <c r="AS19" i="19"/>
  <c r="AR19" i="19"/>
  <c r="AQ19" i="19"/>
  <c r="AP19" i="19"/>
  <c r="AO19" i="19"/>
  <c r="AX18" i="19"/>
  <c r="AW18" i="19"/>
  <c r="BK13" i="19" s="1"/>
  <c r="AV18" i="19"/>
  <c r="AU18" i="19"/>
  <c r="AT18" i="19"/>
  <c r="AS18" i="19"/>
  <c r="BG13" i="19" s="1"/>
  <c r="AR18" i="19"/>
  <c r="AQ18" i="19"/>
  <c r="AP18" i="19"/>
  <c r="AO18" i="19"/>
  <c r="BC13" i="19" s="1"/>
  <c r="AX17" i="19"/>
  <c r="AW17" i="19"/>
  <c r="AV17" i="19"/>
  <c r="AZ17" i="19" s="1"/>
  <c r="AU17" i="19"/>
  <c r="AT17" i="19"/>
  <c r="AS17" i="19"/>
  <c r="AR17" i="19"/>
  <c r="BF13" i="19" s="1"/>
  <c r="AQ17" i="19"/>
  <c r="AP17" i="19"/>
  <c r="AO17" i="19"/>
  <c r="BB17" i="19" s="1"/>
  <c r="AX16" i="19"/>
  <c r="AW16" i="19"/>
  <c r="AV16" i="19"/>
  <c r="AU16" i="19"/>
  <c r="AT16" i="19"/>
  <c r="AS16" i="19"/>
  <c r="AR16" i="19"/>
  <c r="AQ16" i="19"/>
  <c r="AY16" i="19" s="1"/>
  <c r="AP16" i="19"/>
  <c r="AO16" i="19"/>
  <c r="AX15" i="19"/>
  <c r="AW15" i="19"/>
  <c r="AV15" i="19"/>
  <c r="AU15" i="19"/>
  <c r="AT15" i="19"/>
  <c r="AS15" i="19"/>
  <c r="BG12" i="19" s="1"/>
  <c r="AR15" i="19"/>
  <c r="AQ15" i="19"/>
  <c r="AP15" i="19"/>
  <c r="AO15" i="19"/>
  <c r="BB15" i="19" s="1"/>
  <c r="AX14" i="19"/>
  <c r="AW14" i="19"/>
  <c r="AV14" i="19"/>
  <c r="AU14" i="19"/>
  <c r="AT14" i="19"/>
  <c r="AS14" i="19"/>
  <c r="AR14" i="19"/>
  <c r="AQ14" i="19"/>
  <c r="AY14" i="19" s="1"/>
  <c r="AP14" i="19"/>
  <c r="BB14" i="19" s="1"/>
  <c r="AO14" i="19"/>
  <c r="BJ13" i="19"/>
  <c r="AX13" i="19"/>
  <c r="AW13" i="19"/>
  <c r="AV13" i="19"/>
  <c r="AU13" i="19"/>
  <c r="AT13" i="19"/>
  <c r="AS13" i="19"/>
  <c r="AR13" i="19"/>
  <c r="AQ13" i="19"/>
  <c r="AP13" i="19"/>
  <c r="BB13" i="19" s="1"/>
  <c r="AO13" i="19"/>
  <c r="AX12" i="19"/>
  <c r="AW12" i="19"/>
  <c r="AV12" i="19"/>
  <c r="BJ12" i="19" s="1"/>
  <c r="AU12" i="19"/>
  <c r="AT12" i="19"/>
  <c r="AS12" i="19"/>
  <c r="AR12" i="19"/>
  <c r="BF12" i="19" s="1"/>
  <c r="AQ12" i="19"/>
  <c r="AP12" i="19"/>
  <c r="AO12" i="19"/>
  <c r="AX11" i="19"/>
  <c r="BL12" i="19" s="1"/>
  <c r="AW11" i="19"/>
  <c r="BK12" i="19" s="1"/>
  <c r="AV11" i="19"/>
  <c r="AU11" i="19"/>
  <c r="AT11" i="19"/>
  <c r="BH12" i="19" s="1"/>
  <c r="AS11" i="19"/>
  <c r="AR11" i="19"/>
  <c r="AQ11" i="19"/>
  <c r="AP11" i="19"/>
  <c r="BB11" i="19" s="1"/>
  <c r="AO11" i="19"/>
  <c r="BC12" i="19" s="1"/>
  <c r="AX10" i="19"/>
  <c r="AW10" i="19"/>
  <c r="BK9" i="19" s="1"/>
  <c r="AV10" i="19"/>
  <c r="BJ11" i="19" s="1"/>
  <c r="AU10" i="19"/>
  <c r="AT10" i="19"/>
  <c r="AS10" i="19"/>
  <c r="BG10" i="19" s="1"/>
  <c r="AR10" i="19"/>
  <c r="BF10" i="19" s="1"/>
  <c r="AQ10" i="19"/>
  <c r="AP10" i="19"/>
  <c r="AO10" i="19"/>
  <c r="BC9" i="19" s="1"/>
  <c r="AX9" i="19"/>
  <c r="AW9" i="19"/>
  <c r="AV9" i="19"/>
  <c r="BJ16" i="19" s="1"/>
  <c r="AU9" i="19"/>
  <c r="BI9" i="19" s="1"/>
  <c r="AT9" i="19"/>
  <c r="AS9" i="19"/>
  <c r="AR9" i="19"/>
  <c r="BF16" i="19" s="1"/>
  <c r="AQ9" i="19"/>
  <c r="BE9" i="19" s="1"/>
  <c r="AP9" i="19"/>
  <c r="AO9" i="19"/>
  <c r="BF9" i="19" l="1"/>
  <c r="BA16" i="19"/>
  <c r="BA90" i="19"/>
  <c r="BC91" i="19"/>
  <c r="BC90" i="19"/>
  <c r="BG91" i="19"/>
  <c r="BG90" i="19"/>
  <c r="BK91" i="19"/>
  <c r="BK90" i="19"/>
  <c r="BG16" i="19"/>
  <c r="BG9" i="19"/>
  <c r="BH11" i="19"/>
  <c r="BE12" i="19"/>
  <c r="AZ16" i="19"/>
  <c r="BL13" i="19"/>
  <c r="AZ19" i="19"/>
  <c r="BA32" i="19"/>
  <c r="BB32" i="19"/>
  <c r="BC33" i="19"/>
  <c r="BK33" i="19"/>
  <c r="BF64" i="19"/>
  <c r="BJ65" i="19"/>
  <c r="BH91" i="19"/>
  <c r="BH92" i="19"/>
  <c r="BD93" i="19"/>
  <c r="BA20" i="19"/>
  <c r="BC20" i="19"/>
  <c r="BC21" i="19"/>
  <c r="BC16" i="19"/>
  <c r="BK16" i="19"/>
  <c r="BB10" i="19"/>
  <c r="BL11" i="19"/>
  <c r="BJ10" i="19"/>
  <c r="BI12" i="19"/>
  <c r="BC11" i="19"/>
  <c r="AY13" i="19"/>
  <c r="BB18" i="19"/>
  <c r="BB20" i="19"/>
  <c r="BD16" i="19"/>
  <c r="BH16" i="19"/>
  <c r="BL16" i="19"/>
  <c r="BJ9" i="19"/>
  <c r="AY10" i="19"/>
  <c r="BC10" i="19"/>
  <c r="BK10" i="19"/>
  <c r="BF11" i="19"/>
  <c r="BB12" i="19"/>
  <c r="BB16" i="19"/>
  <c r="BE13" i="19"/>
  <c r="BI13" i="19"/>
  <c r="BB19" i="19"/>
  <c r="BG20" i="19"/>
  <c r="BF22" i="19"/>
  <c r="BC36" i="19"/>
  <c r="BF35" i="19"/>
  <c r="AY43" i="19"/>
  <c r="BB43" i="19"/>
  <c r="BL36" i="19"/>
  <c r="BE75" i="19"/>
  <c r="BF76" i="19"/>
  <c r="BJ76" i="19"/>
  <c r="BD91" i="19"/>
  <c r="BK11" i="19"/>
  <c r="BK21" i="19"/>
  <c r="BK20" i="19"/>
  <c r="AY12" i="19"/>
  <c r="AZ15" i="19"/>
  <c r="AY17" i="19"/>
  <c r="BA17" i="19"/>
  <c r="BH35" i="19"/>
  <c r="AZ40" i="19"/>
  <c r="BJ48" i="19"/>
  <c r="BL65" i="19"/>
  <c r="BI74" i="19"/>
  <c r="BF73" i="19"/>
  <c r="BF75" i="19"/>
  <c r="BI76" i="19"/>
  <c r="BF92" i="19"/>
  <c r="BJ92" i="19"/>
  <c r="AZ98" i="19"/>
  <c r="BH93" i="19"/>
  <c r="AZ104" i="19"/>
  <c r="BH94" i="19"/>
  <c r="BB22" i="19"/>
  <c r="BA23" i="19"/>
  <c r="AZ24" i="19"/>
  <c r="AY26" i="19"/>
  <c r="BA29" i="19"/>
  <c r="AZ29" i="19"/>
  <c r="BB30" i="19"/>
  <c r="AZ30" i="19"/>
  <c r="BH32" i="19"/>
  <c r="BL33" i="19"/>
  <c r="BL32" i="19"/>
  <c r="BF34" i="19"/>
  <c r="BJ34" i="19"/>
  <c r="BB34" i="19"/>
  <c r="BH34" i="19"/>
  <c r="BA36" i="19"/>
  <c r="BB37" i="19"/>
  <c r="BE36" i="19"/>
  <c r="BI36" i="19"/>
  <c r="AZ44" i="19"/>
  <c r="AY45" i="19"/>
  <c r="AZ45" i="19"/>
  <c r="BA47" i="19"/>
  <c r="BA48" i="19"/>
  <c r="AZ58" i="19"/>
  <c r="AY60" i="19"/>
  <c r="AZ60" i="19"/>
  <c r="AY62" i="19"/>
  <c r="AZ62" i="19"/>
  <c r="BE64" i="19"/>
  <c r="AY68" i="19"/>
  <c r="AZ68" i="19"/>
  <c r="AY70" i="19"/>
  <c r="AZ70" i="19"/>
  <c r="BG66" i="19"/>
  <c r="BK66" i="19"/>
  <c r="AY72" i="19"/>
  <c r="AZ72" i="19"/>
  <c r="BI73" i="19"/>
  <c r="BE74" i="19"/>
  <c r="BA76" i="19"/>
  <c r="AZ77" i="19"/>
  <c r="BJ75" i="19"/>
  <c r="AY80" i="19"/>
  <c r="BB82" i="19"/>
  <c r="BA84" i="19"/>
  <c r="AZ85" i="19"/>
  <c r="AY88" i="19"/>
  <c r="BB90" i="19"/>
  <c r="BA92" i="19"/>
  <c r="BA93" i="19"/>
  <c r="BA94" i="19"/>
  <c r="BA95" i="19"/>
  <c r="BA97" i="19"/>
  <c r="BA99" i="19"/>
  <c r="BA101" i="19"/>
  <c r="BA103" i="19"/>
  <c r="BA105" i="19"/>
  <c r="AY22" i="19"/>
  <c r="BB23" i="19"/>
  <c r="AZ23" i="19"/>
  <c r="BA24" i="19"/>
  <c r="AY27" i="19"/>
  <c r="AZ27" i="19"/>
  <c r="BF23" i="19"/>
  <c r="AZ28" i="19"/>
  <c r="BB29" i="19"/>
  <c r="AY30" i="19"/>
  <c r="BB31" i="19"/>
  <c r="BK23" i="19"/>
  <c r="BF33" i="19"/>
  <c r="AY34" i="19"/>
  <c r="AY37" i="19"/>
  <c r="BA38" i="19"/>
  <c r="BB39" i="19"/>
  <c r="BB44" i="19"/>
  <c r="BF36" i="19"/>
  <c r="AZ46" i="19"/>
  <c r="AY49" i="19"/>
  <c r="AZ49" i="19"/>
  <c r="AY50" i="19"/>
  <c r="AZ50" i="19"/>
  <c r="BL50" i="19"/>
  <c r="AY52" i="19"/>
  <c r="AZ52" i="19"/>
  <c r="BA54" i="19"/>
  <c r="AY55" i="19"/>
  <c r="BL66" i="19"/>
  <c r="AY76" i="19"/>
  <c r="AZ76" i="19"/>
  <c r="BA78" i="19"/>
  <c r="AY79" i="19"/>
  <c r="AZ79" i="19"/>
  <c r="BG76" i="19"/>
  <c r="BK76" i="19"/>
  <c r="AY82" i="19"/>
  <c r="BB84" i="19"/>
  <c r="BA86" i="19"/>
  <c r="AY87" i="19"/>
  <c r="AZ87" i="19"/>
  <c r="AY90" i="19"/>
  <c r="BI91" i="19"/>
  <c r="AZ90" i="19"/>
  <c r="BH90" i="19"/>
  <c r="BB91" i="19"/>
  <c r="BB92" i="19"/>
  <c r="BB93" i="19"/>
  <c r="BB94" i="19"/>
  <c r="BB95" i="19"/>
  <c r="BB97" i="19"/>
  <c r="BB99" i="19"/>
  <c r="BB101" i="19"/>
  <c r="BB103" i="19"/>
  <c r="BB105" i="19"/>
  <c r="BA21" i="19"/>
  <c r="AY23" i="19"/>
  <c r="BA28" i="19"/>
  <c r="BD23" i="19"/>
  <c r="AY31" i="19"/>
  <c r="AZ31" i="19"/>
  <c r="BL23" i="19"/>
  <c r="BJ33" i="19"/>
  <c r="BD34" i="19"/>
  <c r="AZ35" i="19"/>
  <c r="AY36" i="19"/>
  <c r="BB36" i="19"/>
  <c r="AZ37" i="19"/>
  <c r="AY38" i="19"/>
  <c r="BE35" i="19"/>
  <c r="BI35" i="19"/>
  <c r="BB40" i="19"/>
  <c r="BG33" i="19"/>
  <c r="AZ41" i="19"/>
  <c r="BA43" i="19"/>
  <c r="AY44" i="19"/>
  <c r="BB46" i="19"/>
  <c r="BE48" i="19"/>
  <c r="BI48" i="19"/>
  <c r="BB47" i="19"/>
  <c r="BB48" i="19"/>
  <c r="BE50" i="19"/>
  <c r="BI50" i="19"/>
  <c r="BF48" i="19"/>
  <c r="AZ53" i="19"/>
  <c r="AY54" i="19"/>
  <c r="AZ54" i="19"/>
  <c r="BB58" i="19"/>
  <c r="BA60" i="19"/>
  <c r="BA62" i="19"/>
  <c r="BA68" i="19"/>
  <c r="BA70" i="19"/>
  <c r="BA72" i="19"/>
  <c r="BB76" i="19"/>
  <c r="BA80" i="19"/>
  <c r="AY84" i="19"/>
  <c r="BA88" i="19"/>
  <c r="AZ89" i="19"/>
  <c r="AY92" i="19"/>
  <c r="AY93" i="19"/>
  <c r="AY94" i="19"/>
  <c r="AY95" i="19"/>
  <c r="BA96" i="19"/>
  <c r="AY97" i="19"/>
  <c r="BA98" i="19"/>
  <c r="AY99" i="19"/>
  <c r="BA100" i="19"/>
  <c r="AY101" i="19"/>
  <c r="BA102" i="19"/>
  <c r="AY103" i="19"/>
  <c r="BI94" i="19"/>
  <c r="BA104" i="19"/>
  <c r="AY105" i="19"/>
  <c r="BA106" i="19"/>
  <c r="AY9" i="19"/>
  <c r="BI11" i="19"/>
  <c r="BI10" i="19"/>
  <c r="AY11" i="19"/>
  <c r="AY18" i="19"/>
  <c r="BI15" i="19"/>
  <c r="BE16" i="19"/>
  <c r="BE11" i="19"/>
  <c r="BE10" i="19"/>
  <c r="BE15" i="19"/>
  <c r="BA10" i="19"/>
  <c r="BA11" i="19"/>
  <c r="BA12" i="19"/>
  <c r="BA13" i="19"/>
  <c r="BA14" i="19"/>
  <c r="BI16" i="19"/>
  <c r="BA18" i="19"/>
  <c r="BE21" i="19"/>
  <c r="BE20" i="19"/>
  <c r="BI21" i="19"/>
  <c r="BI20" i="19"/>
  <c r="AY20" i="19"/>
  <c r="BE22" i="19"/>
  <c r="BI22" i="19"/>
  <c r="AY21" i="19"/>
  <c r="BA22" i="19"/>
  <c r="BG11" i="19"/>
  <c r="AZ12" i="19"/>
  <c r="AZ13" i="19"/>
  <c r="AZ14" i="19"/>
  <c r="AY15" i="19"/>
  <c r="BA15" i="19"/>
  <c r="AZ18" i="19"/>
  <c r="AY19" i="19"/>
  <c r="BA19" i="19"/>
  <c r="AZ22" i="19"/>
  <c r="BA25" i="19"/>
  <c r="BG50" i="19"/>
  <c r="BG48" i="19"/>
  <c r="BK50" i="19"/>
  <c r="BK48" i="19"/>
  <c r="BB59" i="19"/>
  <c r="BA59" i="19"/>
  <c r="BC51" i="19"/>
  <c r="BC64" i="19"/>
  <c r="BC63" i="19"/>
  <c r="BB63" i="19"/>
  <c r="BA63" i="19"/>
  <c r="BB67" i="19"/>
  <c r="BA67" i="19"/>
  <c r="BB69" i="19"/>
  <c r="BA69" i="19"/>
  <c r="BC66" i="19"/>
  <c r="BB71" i="19"/>
  <c r="BA71" i="19"/>
  <c r="BG74" i="19"/>
  <c r="BG73" i="19"/>
  <c r="BK74" i="19"/>
  <c r="BK73" i="19"/>
  <c r="AY77" i="19"/>
  <c r="BB77" i="19"/>
  <c r="AY85" i="19"/>
  <c r="BB85" i="19"/>
  <c r="AZ9" i="19"/>
  <c r="BD9" i="19"/>
  <c r="BH9" i="19"/>
  <c r="BL9" i="19"/>
  <c r="AZ10" i="19"/>
  <c r="BD10" i="19"/>
  <c r="BH10" i="19"/>
  <c r="BL10" i="19"/>
  <c r="AZ11" i="19"/>
  <c r="BD11" i="19"/>
  <c r="BD12" i="19"/>
  <c r="BD13" i="19"/>
  <c r="BH13" i="19"/>
  <c r="BF15" i="19"/>
  <c r="BJ15" i="19"/>
  <c r="AZ20" i="19"/>
  <c r="BD20" i="19"/>
  <c r="BH20" i="19"/>
  <c r="BL20" i="19"/>
  <c r="AZ21" i="19"/>
  <c r="BD21" i="19"/>
  <c r="BD22" i="19"/>
  <c r="BJ23" i="19"/>
  <c r="BC32" i="19"/>
  <c r="BA33" i="19"/>
  <c r="AZ34" i="19"/>
  <c r="AY35" i="19"/>
  <c r="BD35" i="19"/>
  <c r="BJ35" i="19"/>
  <c r="BH36" i="19"/>
  <c r="BA37" i="19"/>
  <c r="BA40" i="19"/>
  <c r="BD48" i="19"/>
  <c r="BD47" i="19"/>
  <c r="AY47" i="19"/>
  <c r="BH48" i="19"/>
  <c r="BH47" i="19"/>
  <c r="AZ47" i="19"/>
  <c r="BL48" i="19"/>
  <c r="BL47" i="19"/>
  <c r="BD49" i="19"/>
  <c r="AY48" i="19"/>
  <c r="BH49" i="19"/>
  <c r="AZ48" i="19"/>
  <c r="BL49" i="19"/>
  <c r="BA49" i="19"/>
  <c r="BA50" i="19"/>
  <c r="BJ50" i="19"/>
  <c r="AY39" i="19"/>
  <c r="BB57" i="19"/>
  <c r="BA57" i="19"/>
  <c r="BC50" i="19"/>
  <c r="BC48" i="19"/>
  <c r="BB61" i="19"/>
  <c r="BA61" i="19"/>
  <c r="BG64" i="19"/>
  <c r="BG63" i="19"/>
  <c r="BK64" i="19"/>
  <c r="BK63" i="19"/>
  <c r="BB65" i="19"/>
  <c r="BA65" i="19"/>
  <c r="BC74" i="19"/>
  <c r="BC73" i="19"/>
  <c r="BB73" i="19"/>
  <c r="BA73" i="19"/>
  <c r="BA9" i="19"/>
  <c r="BC15" i="19"/>
  <c r="BG15" i="19"/>
  <c r="BK15" i="19"/>
  <c r="AY25" i="19"/>
  <c r="BA26" i="19"/>
  <c r="BA27" i="19"/>
  <c r="BE23" i="19"/>
  <c r="BI23" i="19"/>
  <c r="AY28" i="19"/>
  <c r="AY29" i="19"/>
  <c r="BA30" i="19"/>
  <c r="BA31" i="19"/>
  <c r="BE33" i="19"/>
  <c r="BE32" i="19"/>
  <c r="BI33" i="19"/>
  <c r="BI32" i="19"/>
  <c r="AY32" i="19"/>
  <c r="BD32" i="19"/>
  <c r="BJ32" i="19"/>
  <c r="BH33" i="19"/>
  <c r="BA34" i="19"/>
  <c r="BD36" i="19"/>
  <c r="BJ36" i="19"/>
  <c r="BB38" i="19"/>
  <c r="BA39" i="19"/>
  <c r="BA41" i="19"/>
  <c r="AY42" i="19"/>
  <c r="BA45" i="19"/>
  <c r="AY46" i="19"/>
  <c r="BA51" i="19"/>
  <c r="BA52" i="19"/>
  <c r="AY53" i="19"/>
  <c r="BC65" i="19"/>
  <c r="BB64" i="19"/>
  <c r="BA64" i="19"/>
  <c r="BG65" i="19"/>
  <c r="BK65" i="19"/>
  <c r="BB66" i="19"/>
  <c r="BA66" i="19"/>
  <c r="BC75" i="19"/>
  <c r="BB74" i="19"/>
  <c r="BA74" i="19"/>
  <c r="BG75" i="19"/>
  <c r="BK75" i="19"/>
  <c r="BD76" i="19"/>
  <c r="AY81" i="19"/>
  <c r="BB81" i="19"/>
  <c r="AZ81" i="19"/>
  <c r="BH76" i="19"/>
  <c r="BL76" i="19"/>
  <c r="AY89" i="19"/>
  <c r="BB89" i="19"/>
  <c r="BB9" i="19"/>
  <c r="BD15" i="19"/>
  <c r="BH15" i="19"/>
  <c r="BL15" i="19"/>
  <c r="BF21" i="19"/>
  <c r="BJ21" i="19"/>
  <c r="BJ22" i="19"/>
  <c r="AZ32" i="19"/>
  <c r="BE34" i="19"/>
  <c r="BI34" i="19"/>
  <c r="AY33" i="19"/>
  <c r="BD33" i="19"/>
  <c r="BA35" i="19"/>
  <c r="AZ39" i="19"/>
  <c r="AY41" i="19"/>
  <c r="BD50" i="19"/>
  <c r="AY51" i="19"/>
  <c r="AZ51" i="19"/>
  <c r="BH50" i="19"/>
  <c r="BB75" i="19"/>
  <c r="BA75" i="19"/>
  <c r="BA42" i="19"/>
  <c r="BA44" i="19"/>
  <c r="BA46" i="19"/>
  <c r="BA53" i="19"/>
  <c r="BA55" i="19"/>
  <c r="AY57" i="19"/>
  <c r="AZ57" i="19"/>
  <c r="AY59" i="19"/>
  <c r="AZ59" i="19"/>
  <c r="AY61" i="19"/>
  <c r="AZ61" i="19"/>
  <c r="BD64" i="19"/>
  <c r="BD63" i="19"/>
  <c r="AY63" i="19"/>
  <c r="BH64" i="19"/>
  <c r="BH63" i="19"/>
  <c r="AZ63" i="19"/>
  <c r="BL64" i="19"/>
  <c r="BL63" i="19"/>
  <c r="BD65" i="19"/>
  <c r="AY64" i="19"/>
  <c r="BH65" i="19"/>
  <c r="AZ64" i="19"/>
  <c r="AY65" i="19"/>
  <c r="AZ65" i="19"/>
  <c r="AY66" i="19"/>
  <c r="AZ66" i="19"/>
  <c r="AY67" i="19"/>
  <c r="AZ67" i="19"/>
  <c r="AY69" i="19"/>
  <c r="AZ69" i="19"/>
  <c r="BD66" i="19"/>
  <c r="AY71" i="19"/>
  <c r="AZ71" i="19"/>
  <c r="BH66" i="19"/>
  <c r="BD74" i="19"/>
  <c r="BD73" i="19"/>
  <c r="AY73" i="19"/>
  <c r="BH74" i="19"/>
  <c r="BH73" i="19"/>
  <c r="AZ73" i="19"/>
  <c r="BL74" i="19"/>
  <c r="BL73" i="19"/>
  <c r="BD75" i="19"/>
  <c r="AY74" i="19"/>
  <c r="BH75" i="19"/>
  <c r="AZ74" i="19"/>
  <c r="BL75" i="19"/>
  <c r="AY75" i="19"/>
  <c r="AZ75" i="19"/>
  <c r="BA79" i="19"/>
  <c r="BA83" i="19"/>
  <c r="BA87" i="19"/>
  <c r="BF91" i="19"/>
  <c r="BF90" i="19"/>
  <c r="BJ91" i="19"/>
  <c r="BJ90" i="19"/>
  <c r="AY91" i="19"/>
  <c r="AZ91" i="19"/>
  <c r="AY58" i="19"/>
  <c r="BE47" i="19"/>
  <c r="BI47" i="19"/>
  <c r="BI51" i="19"/>
  <c r="BA56" i="19"/>
  <c r="BB56" i="19"/>
  <c r="BJ74" i="19"/>
  <c r="BA77" i="19"/>
  <c r="BB79" i="19"/>
  <c r="BA81" i="19"/>
  <c r="BB83" i="19"/>
  <c r="BA85" i="19"/>
  <c r="BB87" i="19"/>
  <c r="BA89" i="19"/>
  <c r="BA91" i="19"/>
  <c r="BA58" i="19"/>
  <c r="BC76" i="19"/>
  <c r="BE90" i="19"/>
  <c r="BI90" i="19"/>
  <c r="BE91" i="19"/>
  <c r="BE92" i="19"/>
  <c r="BE93" i="19"/>
  <c r="BE94" i="19"/>
  <c r="AY96" i="19"/>
  <c r="AY98" i="19"/>
  <c r="AY100" i="19"/>
  <c r="AY102" i="19"/>
  <c r="AY104" i="19"/>
  <c r="AY106" i="19"/>
  <c r="BJ93" i="19"/>
  <c r="BJ94" i="19"/>
</calcChain>
</file>

<file path=xl/sharedStrings.xml><?xml version="1.0" encoding="utf-8"?>
<sst xmlns="http://schemas.openxmlformats.org/spreadsheetml/2006/main" count="7016" uniqueCount="391">
  <si>
    <t>Ogółem</t>
  </si>
  <si>
    <t>Przedsiębiorstw</t>
  </si>
  <si>
    <t>#</t>
  </si>
  <si>
    <t>Rządowy wraz z sektorem prywatnych instytucji niekomercyjnych</t>
  </si>
  <si>
    <t>Szkolnictwa wyższego</t>
  </si>
  <si>
    <t>Pozostałe</t>
  </si>
  <si>
    <t>Szkoły wyższe</t>
  </si>
  <si>
    <t>Publiczne</t>
  </si>
  <si>
    <t>-</t>
  </si>
  <si>
    <t>Niepubliczne</t>
  </si>
  <si>
    <t>a Research and development active.</t>
  </si>
  <si>
    <t>b Local government units</t>
  </si>
  <si>
    <t>c Polish Academi of Sciences</t>
  </si>
  <si>
    <t>Total</t>
  </si>
  <si>
    <t>BES</t>
  </si>
  <si>
    <t>do 9 osób</t>
  </si>
  <si>
    <t xml:space="preserve">up to 9 persons </t>
  </si>
  <si>
    <t>10-49</t>
  </si>
  <si>
    <t>50-249</t>
  </si>
  <si>
    <t>powyżej 249 osób</t>
  </si>
  <si>
    <t>over 249 persons</t>
  </si>
  <si>
    <t>GOV and PNP</t>
  </si>
  <si>
    <t>HES</t>
  </si>
  <si>
    <t>podległe Ministrowi Infrastruktury i Budownictwa</t>
  </si>
  <si>
    <t>podległe Ministrowi Kultury i Dziedzictwa Narodowego</t>
  </si>
  <si>
    <t>podległe Ministrowi Nauki i Szkolnictwa Wyższego</t>
  </si>
  <si>
    <t>podległe Ministrowi Spraw Wewnętrznych i Administracji</t>
  </si>
  <si>
    <t>podległe Ministrowi Obrony Narodowej</t>
  </si>
  <si>
    <t>podległe Ministrowi Zdrowia</t>
  </si>
  <si>
    <t>Higher education institutions</t>
  </si>
  <si>
    <t>Public</t>
  </si>
  <si>
    <t>Non-public</t>
  </si>
  <si>
    <t>Others</t>
  </si>
  <si>
    <t>Podmioty wyspecjalizowane badawczo</t>
  </si>
  <si>
    <t>Instytuty Badawcze</t>
  </si>
  <si>
    <t>Szkoły Wyższe</t>
  </si>
  <si>
    <t xml:space="preserve">Pozostałe </t>
  </si>
  <si>
    <t>Dedicated research entities</t>
  </si>
  <si>
    <t>Instytuty naukowe Polskiej Akademii Nauk</t>
  </si>
  <si>
    <t>Scientific institutes of the Polish Academy of Sciences</t>
  </si>
  <si>
    <t>Intramural expenditures on R&amp;D by source of funds in dedicated research entities</t>
  </si>
  <si>
    <t>Research institutes</t>
  </si>
  <si>
    <t>w tym Państwowe Instytuty Badawcze</t>
  </si>
  <si>
    <t>of which National Research Institutes</t>
  </si>
  <si>
    <t>Polska</t>
  </si>
  <si>
    <t xml:space="preserve">a) MAKROREGION CENTRALNY </t>
  </si>
  <si>
    <t xml:space="preserve">Łódzkie </t>
  </si>
  <si>
    <t>PODREGION ŁÓDZKI</t>
  </si>
  <si>
    <t>PODREGION MIASTO ŁÓDŹ</t>
  </si>
  <si>
    <t>PODREGION PIOTRKOWSKI</t>
  </si>
  <si>
    <t>PODREGION SIERADZKI</t>
  </si>
  <si>
    <t>PODREGION SKIERNIEWICKI</t>
  </si>
  <si>
    <t xml:space="preserve">Świętokrzyskie </t>
  </si>
  <si>
    <t>PODREGION KIELECKI</t>
  </si>
  <si>
    <t>PODREGION SANDOMIERSKO-JĘDRZEJOWSKI</t>
  </si>
  <si>
    <t>b) MAKROREGION WOJEWÓDZTWO MAZOWIECKIE</t>
  </si>
  <si>
    <t>Mazowiecki regionalny</t>
  </si>
  <si>
    <t>PODREGION CIECHANOWSKI</t>
  </si>
  <si>
    <t>PODREGION OSTROŁĘCKI</t>
  </si>
  <si>
    <t>PODREGION PŁOCKI</t>
  </si>
  <si>
    <t>PODREGION RADOMSKI</t>
  </si>
  <si>
    <t>PODREGION SIEDLECKI</t>
  </si>
  <si>
    <t>PODREGION ŻYRARDOWSKI</t>
  </si>
  <si>
    <t>Warszawski stołeczny</t>
  </si>
  <si>
    <t>PODREGION MIASTA ST. WARSZAWA</t>
  </si>
  <si>
    <t>PODREGION WARSZAWSKI WSCHODNI</t>
  </si>
  <si>
    <t>PODREGION WARSZAWSKI ZACHODNI</t>
  </si>
  <si>
    <t xml:space="preserve">c) MAKROREGION WSCHODNI </t>
  </si>
  <si>
    <t>Lubelskie</t>
  </si>
  <si>
    <t>PODREGION BIALSKI</t>
  </si>
  <si>
    <t>PODREGION CHEŁMSKO-ZAMOJSKI</t>
  </si>
  <si>
    <t>PODREGION LUBELSKI</t>
  </si>
  <si>
    <t>PODREGION PUŁAWSKI</t>
  </si>
  <si>
    <t>Podkarpackie</t>
  </si>
  <si>
    <t>PODREGION KROŚNIEŃSKI</t>
  </si>
  <si>
    <t>PODREGION PRZEMYSKI</t>
  </si>
  <si>
    <t>PODREGION RZESZOWSKI</t>
  </si>
  <si>
    <t>PODREGION TARNOBRZESKI</t>
  </si>
  <si>
    <t xml:space="preserve">Podlaskie </t>
  </si>
  <si>
    <t>PODREGION BIAŁOSTOCKI</t>
  </si>
  <si>
    <t>PODREGION ŁOMŻYŃSKI</t>
  </si>
  <si>
    <t>PODREGION SUWALSKI</t>
  </si>
  <si>
    <t xml:space="preserve">d) MAKROREGION PÓŁNOCNO-ZACHODNI </t>
  </si>
  <si>
    <t xml:space="preserve">Lubuskie </t>
  </si>
  <si>
    <t>PODREGION GORZOWSKI</t>
  </si>
  <si>
    <t>PODREGION ZIELONOGÓRSKI</t>
  </si>
  <si>
    <t xml:space="preserve">Wielkopolskie </t>
  </si>
  <si>
    <t>PODREGION KALISKI</t>
  </si>
  <si>
    <t>PODREGION KONIŃSKI</t>
  </si>
  <si>
    <t>PODREGION LESZCZYŃSKI</t>
  </si>
  <si>
    <t>PODREGION MIASTO POZNAŃ</t>
  </si>
  <si>
    <t>PODREGION PILSKI</t>
  </si>
  <si>
    <t>PODREGION POZNAŃSKI</t>
  </si>
  <si>
    <t xml:space="preserve">Zachodniopomorskie </t>
  </si>
  <si>
    <t>PODREGION KOSZALIŃSKI</t>
  </si>
  <si>
    <t>PODREGION MIASTO SZCZECIN</t>
  </si>
  <si>
    <t>PODREGION SZCZECINECKO-PYRZYCKI</t>
  </si>
  <si>
    <t>PODREGION SZCZECIŃSKI</t>
  </si>
  <si>
    <t xml:space="preserve">e) MAKROREGION POŁUDNIOWO-ZACHODNI </t>
  </si>
  <si>
    <t xml:space="preserve">Dolnośląskie </t>
  </si>
  <si>
    <t>PODREGION JELENIOGÓRSKI</t>
  </si>
  <si>
    <t>PODREGION LEGNICKO-GŁOGOWSKI</t>
  </si>
  <si>
    <t>PODREGION MIASTO WROCŁAW</t>
  </si>
  <si>
    <t>PODREGION WAŁBRZYSKI</t>
  </si>
  <si>
    <t>PODREGION WROCŁAWSKI</t>
  </si>
  <si>
    <t xml:space="preserve">Opolskie </t>
  </si>
  <si>
    <t>PODREGION NYSKI</t>
  </si>
  <si>
    <t>PODREGION OPOLSKI</t>
  </si>
  <si>
    <t>f) MAKROREGION POŁUDNIOWY</t>
  </si>
  <si>
    <t xml:space="preserve">Małopolskie </t>
  </si>
  <si>
    <t>PODREGION KRAKOWSKI</t>
  </si>
  <si>
    <t>PODREGION MIASTO KRAKÓW</t>
  </si>
  <si>
    <t>PODREGION NOWOSĄDECKI</t>
  </si>
  <si>
    <t>PODREGION NOWOTARSKI</t>
  </si>
  <si>
    <t>PODREGION OŚWIĘCIMSKI</t>
  </si>
  <si>
    <t>PODREGION TARNOWSKI</t>
  </si>
  <si>
    <t xml:space="preserve">Śląskie </t>
  </si>
  <si>
    <t>PODREGION BIELSKI</t>
  </si>
  <si>
    <t>PODREGION BYTOMSKI</t>
  </si>
  <si>
    <t>PODREGION CZĘSTOCHOWSKI</t>
  </si>
  <si>
    <t>PODREGION GLIWICKI</t>
  </si>
  <si>
    <t>PODREGION KATOWICKI</t>
  </si>
  <si>
    <t>PODREGION RYBNICKI</t>
  </si>
  <si>
    <t>PODREGION SOSNOWIECKI</t>
  </si>
  <si>
    <t>PODREGION TYSKI</t>
  </si>
  <si>
    <t>g) MAKROREGION PÓŁNOCNY</t>
  </si>
  <si>
    <t>Kujawsko-pomorskie</t>
  </si>
  <si>
    <t>PODREGION BYDGOSKO-TORUŃSKI</t>
  </si>
  <si>
    <t>PODREGION GRUDZIĄDZKI</t>
  </si>
  <si>
    <t>PODREGION INOWROCŁAWSKI</t>
  </si>
  <si>
    <t>PODREGION ŚWIECKI</t>
  </si>
  <si>
    <t>PODREGION WŁOCŁAWSKI</t>
  </si>
  <si>
    <t xml:space="preserve">Pomorskie </t>
  </si>
  <si>
    <t>PODREGION CHOJNICKI</t>
  </si>
  <si>
    <t>PODREGION GDAŃSKI</t>
  </si>
  <si>
    <t>PODREGION SŁUPSKI</t>
  </si>
  <si>
    <t>PODREGION STAROGARDZKI</t>
  </si>
  <si>
    <t>PODREGION TRÓJMIEJSKI</t>
  </si>
  <si>
    <t xml:space="preserve">Warmińsko-mazurskie </t>
  </si>
  <si>
    <t>PODREGION ELBLĄSKI</t>
  </si>
  <si>
    <t>PODREGION EŁCKI</t>
  </si>
  <si>
    <t>PODREGION OLSZTYŃSKI</t>
  </si>
  <si>
    <t>Tablica 2. Nakłady wewnętrzne na działalność B+R według źródła pochodzenia środków w podmiotach wyspecjalizowanych badawczo</t>
  </si>
  <si>
    <t>a Local government units</t>
  </si>
  <si>
    <t>b Polish Academi of Sciences</t>
  </si>
  <si>
    <t>Tablica 5. Nakłady wewnętrzne na działalność B+R według rodzajów badań w podmiotach wyspecjalizowanych badawczo</t>
  </si>
  <si>
    <t>Intramural expenditures on R&amp;D by type of R&amp;D activity in dedicated research entities</t>
  </si>
  <si>
    <t>a) MAKROREGION CENTRALNY</t>
  </si>
  <si>
    <t>Świętokrzyskie</t>
  </si>
  <si>
    <t>c) MAKROREGION WSCHODNI</t>
  </si>
  <si>
    <t>Wielkopolskie</t>
  </si>
  <si>
    <t>Zachodniopomorskie</t>
  </si>
  <si>
    <t>Opolskie</t>
  </si>
  <si>
    <t>Małopolskie</t>
  </si>
  <si>
    <t>Śląskie</t>
  </si>
  <si>
    <t xml:space="preserve">Kujawsko-pomorskie </t>
  </si>
  <si>
    <t xml:space="preserve">Tablica 1. Nakłady wewnętrzne  na działalność B+R według źródła pochodzenia środków oraz sektorów wykonawczych </t>
  </si>
  <si>
    <t xml:space="preserve">Intramural expenditures on R&amp;D by source of funds and sectors of performance </t>
  </si>
  <si>
    <t>Tablica 3. Nakłady wewnętrzne na działalność B+R według  źródła pochodzenia środków w podregionach (NUTS 3)</t>
  </si>
  <si>
    <t>Intramural expenditures on R&amp;D by source of funds in subregions (NUTS 3)</t>
  </si>
  <si>
    <t>Tablica 4. Nakłady wewnętrzne na działalność B+R według rodzajów badań oraz sektorów wykonawczych</t>
  </si>
  <si>
    <t>Intramural expenditures on R&amp;D by type of R&amp;D activity and sectors of performance</t>
  </si>
  <si>
    <t>Tablica 6. Nakłady wewnętrzne na działalność B+R według rodzajów badań w podregionach (NUTS 3)</t>
  </si>
  <si>
    <t>Intramural expenditures on R&amp;D by type of R&amp;D activity in subregions (NUTS 3)</t>
  </si>
  <si>
    <t>Tablica 8. Nakłady wewnętrzne na działalność B+R według dziedzin B+R w podmiotach wyspecjalizowanych badawczo</t>
  </si>
  <si>
    <t>nakłady bieżące</t>
  </si>
  <si>
    <t>nakłady inwestycyjne</t>
  </si>
  <si>
    <t>current expenditures</t>
  </si>
  <si>
    <t>capital expenditures</t>
  </si>
  <si>
    <t xml:space="preserve">Lubelskie </t>
  </si>
  <si>
    <t>Podlaskie</t>
  </si>
  <si>
    <t>Pomorskie</t>
  </si>
  <si>
    <t xml:space="preserve"> personel wewnętrzny</t>
  </si>
  <si>
    <t>personel zewnętrzny</t>
  </si>
  <si>
    <t xml:space="preserve">internal personel </t>
  </si>
  <si>
    <t>external personnel</t>
  </si>
  <si>
    <t>Tablica 13. Personel zaangażowany w działalność B+R według poziomu wykształcenia oraz sektorów wykonawczych</t>
  </si>
  <si>
    <t>Personnel engaged in R&amp;D by academic degrees/titles and sectors of performance</t>
  </si>
  <si>
    <t>Tablica 14. Personel zaangażowany w działalność B+R według poziomu wykształcenia w podmiotach wyspecjalizowanych badawczo</t>
  </si>
  <si>
    <t>Łódzkie</t>
  </si>
  <si>
    <t xml:space="preserve">b) MAKROREGION WOJEWÓDZTWO MAZOWIECKIE </t>
  </si>
  <si>
    <t xml:space="preserve">Podkarpackie </t>
  </si>
  <si>
    <t>d) MAKROREGION PÓŁNOCNO-ZACHODNI</t>
  </si>
  <si>
    <t>Dolnośląskie</t>
  </si>
  <si>
    <t xml:space="preserve">f) MAKROREGION POŁUDNIOWY </t>
  </si>
  <si>
    <t>Personnel engaged in R&amp;D by academic degrees/titles in dedicated research entities</t>
  </si>
  <si>
    <t>Personnel engaged in R&amp;D by academic degrees/titles in subregions (NUTS 3)</t>
  </si>
  <si>
    <t>Tablica 9. Nakłady wewnętrzne na działalność B+R według dziedzin B+R w podregionach (NUTS 3)</t>
  </si>
  <si>
    <t>Tablica 15. Personel zaangażowany w działalność B+R według poziomu wykształcenia w podregionach (NUTS 3)</t>
  </si>
  <si>
    <t>supervised by the Minister of Infrastructure and Construction</t>
  </si>
  <si>
    <t>supervised by the Minister of Culture and National Heritage</t>
  </si>
  <si>
    <t>supervised by the Minister of Science and Higher Education</t>
  </si>
  <si>
    <t>supervised by the Minister of National Defense</t>
  </si>
  <si>
    <t>supervised by the Minister of the Interior and Administration</t>
  </si>
  <si>
    <t>supervised by the Minister of Health</t>
  </si>
  <si>
    <t>Tablica 11. Nakłady na działalność B+R pochodzące z budżetu według dziedzin B+R w podmiotach wyspecjalizowanych badawczo</t>
  </si>
  <si>
    <t>e) MAKROREGION POŁUDNIOWO-ZACHODNI</t>
  </si>
  <si>
    <t>Warmińsko-mazurskie</t>
  </si>
  <si>
    <t>Internal personel engaged in R&amp;D by academic degrees/titles in subregions (NUTS 3)</t>
  </si>
  <si>
    <t>Tablica 16. Personel wewnętrzny zaangażowany w działalność B+R według poziomu wykształcenia w podregionach (NUTS 3)</t>
  </si>
  <si>
    <t>External personel engaged in R&amp;D by academic degrees/titles in subregions (NUTS 3)</t>
  </si>
  <si>
    <t>Tablica 17. Personel zewnętrzny w działalność B+R według poziomu wykształcenia w podregionach (NUTS 3)</t>
  </si>
  <si>
    <t>25-34</t>
  </si>
  <si>
    <t>35-44</t>
  </si>
  <si>
    <t>45-54</t>
  </si>
  <si>
    <t>55-64</t>
  </si>
  <si>
    <t>Tablica 18. Personel wewnętrzny wykonujący prace naukowo-badawcze według wieku oraz sektorów wykonawczych</t>
  </si>
  <si>
    <t>Tablica 19. Personel wewnętrzny wykonujący prace naukowo-badawcze według wieku w podmiotach wyspecjalizowanych badawczo</t>
  </si>
  <si>
    <t>Lubuskie</t>
  </si>
  <si>
    <t xml:space="preserve">Tablica 20. Personel wewnętrzny wykonujący prace naukowo-badawcze według wieku w podregionach (NUTS 3) </t>
  </si>
  <si>
    <t>Lubuskie (08)</t>
  </si>
  <si>
    <t>Wielkopolskie (30)</t>
  </si>
  <si>
    <t>Zachodniopomorskie (32)</t>
  </si>
  <si>
    <t>d) MAKROREGION PÓŁNOCNO-ZACHODNI)</t>
  </si>
  <si>
    <t>Tablica 21 Personel wewnętrzny wykonujący prace naukowo-badawcze według wykształcenia w podregionach (NUTS 3)</t>
  </si>
  <si>
    <t xml:space="preserve">Internal personnel conducting R&amp;D by age and sectors of performance </t>
  </si>
  <si>
    <t>Internal personnel conducting R&amp;D by age in dedicated research entities</t>
  </si>
  <si>
    <t>Internal personnel conducting R&amp;D by age in subregions (NUTS 3)</t>
  </si>
  <si>
    <t>Tablica 7. Nakłady wewnętrzne na działalność B+R według dziedzin B+R oraz sektorów wykonaczych</t>
  </si>
  <si>
    <t xml:space="preserve">Intramural expenditures on R&amp;D by field of R&amp;D and sectors of performance </t>
  </si>
  <si>
    <t>Intramural expenditures on R&amp;D by field of R&amp;D in dedicated research entities</t>
  </si>
  <si>
    <t>Intramural expenditures on R&amp;D by field of R&amp;D in subregions (NUTS 3)</t>
  </si>
  <si>
    <t>Tablica 10. Nakłady na działalność B+R pochodzące z budżetu według dziedzin B+R oraz sektorów wykonawczych</t>
  </si>
  <si>
    <t>Intramural expenditures on R&amp;D funded directly from government by field od R&amp;D and sectors of performance</t>
  </si>
  <si>
    <t>Intramural expenditures on R&amp;D funded directly from government field of R&amp;D in dedicated research entities</t>
  </si>
  <si>
    <t xml:space="preserve">Tablica 12. Nakłady na działalność B+R pochodzące z budżetu według dziedzin B+R w podregionach (NUTS 3) </t>
  </si>
  <si>
    <t>Intramural expenditures on R&amp;D funded directly from government field of R&amp;D in subregions (NUTS 3)</t>
  </si>
  <si>
    <t>Tablica 22. Personel wewnętrzny w działalności B+R według dziedzin B+R oraz sektorów wykonawczych</t>
  </si>
  <si>
    <t>Internal personel engaged in R&amp;D by field od R&amp;D and sectors of performance</t>
  </si>
  <si>
    <t>Tablica 23. Personel wewnętrzny w działalności B+R według dziedzin B+R w podmiotach wyspecjalizowanych badawczo</t>
  </si>
  <si>
    <t>Internal personel engaged in R&amp;D by field od R&amp;D in dedicated research entities</t>
  </si>
  <si>
    <t>Internal personel engaged in R&amp;D by field od R&amp;D in subregions (NUTS 3)</t>
  </si>
  <si>
    <t>Tablica 24. Personel wewnętrzny w działalności B+R według dziedzin B+R w podregionach (NUTS3)</t>
  </si>
  <si>
    <t>Tablica 25. Personel wewnętrzny wykonujący prace naukowo-badawcze  w działalności B+R według dziedzin B+R w podregionach (NUTS 3)</t>
  </si>
  <si>
    <t>Internal personnel conducting R&amp;D by field of R&amp;D in subregions (NUTS 3)</t>
  </si>
  <si>
    <t>a Ekwiwalent pełnego czasu pracy</t>
  </si>
  <si>
    <t xml:space="preserve">a Full-time Equivalents </t>
  </si>
  <si>
    <t>Tablica 26. Personel wewnętrzny wykonujący prace naukowo-badawcze  w działalności B+R według dziedzin B+R oraz sektorów wykonawczych</t>
  </si>
  <si>
    <t>Internal personnel conducting R&amp;D by field of R&amp;D and sectors of performance</t>
  </si>
  <si>
    <t>Internal personnel conducting R&amp;D by fields of R&amp;D in research and development dedicated entities</t>
  </si>
  <si>
    <t>Tablica 27. Personel wewnętrzny wykonujący prace naukowo-badawcze  w działalności B+R według dziedzin B+R w podmiotach wyspecjalizowanych badawczo</t>
  </si>
  <si>
    <t>Tablica 28. Personel wewnętrzny wykonujący prace naukowo-badawcze  w działalności B+R według dziedzin B+R w podregionach (NUTS 3)</t>
  </si>
  <si>
    <t>Internal personnel conducting R&amp;D by fields of R&amp;D in subregions (NUTS 3)</t>
  </si>
  <si>
    <t>Research equipment by sectors of performance</t>
  </si>
  <si>
    <t>Tablica 29.  Aparatura naukowo-badawcza według sektorów wykonawczych</t>
  </si>
  <si>
    <t>Research equipment in R&amp;D dedicated entities</t>
  </si>
  <si>
    <t>Tablica 30.  Aparatura naukowo-badawcza w podmiotach wyspecjalizowanych badawczo</t>
  </si>
  <si>
    <t>Stan w dniu 31 XII  
 As of 31 XII</t>
  </si>
  <si>
    <t>Tablica 31.  Aparatura naukowo-badawcza w podregionach (NUTS 3)</t>
  </si>
  <si>
    <t>Research equipment in subregions (NUTS3)</t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</si>
  <si>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</si>
  <si>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 xml:space="preserve">Pozyskana w roku sprawozdawczym aparatura naukowo-badawcza
</t>
    </r>
    <r>
      <rPr>
        <i/>
        <sz val="10"/>
        <color rgb="FF000000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</si>
  <si>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  </t>
    </r>
    <r>
      <rPr>
        <i/>
        <sz val="10"/>
        <color rgb="FF000000"/>
        <rFont val="Arial"/>
        <family val="2"/>
        <charset val="238"/>
      </rPr>
      <t>Number of entities
possessing research
equipment.</t>
    </r>
  </si>
  <si>
    <r>
      <t xml:space="preserve">Aparatura naukowo-badawcza   
 </t>
    </r>
    <r>
      <rPr>
        <i/>
        <sz val="10"/>
        <color rgb="FF000000"/>
        <rFont val="Arial"/>
        <family val="2"/>
        <charset val="238"/>
      </rPr>
      <t>Research equipment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</si>
  <si>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</si>
  <si>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zakupiona
</t>
    </r>
    <r>
      <rPr>
        <i/>
        <sz val="10"/>
        <color rgb="FF000000"/>
        <rFont val="Arial"/>
        <family val="2"/>
        <charset val="238"/>
      </rPr>
      <t>purchased</t>
    </r>
  </si>
  <si>
    <r>
      <t xml:space="preserve">otrzymana nieodpłatnie
</t>
    </r>
    <r>
      <rPr>
        <i/>
        <sz val="10"/>
        <color rgb="FF000000"/>
        <rFont val="Arial"/>
        <family val="2"/>
        <charset val="238"/>
      </rPr>
      <t>free of charge</t>
    </r>
    <r>
      <rPr>
        <sz val="10"/>
        <color rgb="FF000000"/>
        <rFont val="Arial"/>
        <family val="2"/>
        <charset val="238"/>
      </rPr>
      <t xml:space="preserve">
</t>
    </r>
  </si>
  <si>
    <r>
      <t xml:space="preserve">wartość brutto
</t>
    </r>
    <r>
      <rPr>
        <i/>
        <sz val="10"/>
        <color rgb="FF000000"/>
        <rFont val="Arial"/>
        <family val="2"/>
        <charset val="238"/>
      </rPr>
      <t xml:space="preserve"> gross value</t>
    </r>
  </si>
  <si>
    <r>
      <t xml:space="preserve">umorzenie
</t>
    </r>
    <r>
      <rPr>
        <i/>
        <sz val="10"/>
        <color rgb="FF000000"/>
        <rFont val="Arial"/>
        <family val="2"/>
        <charset val="238"/>
      </rPr>
      <t>remission</t>
    </r>
  </si>
  <si>
    <r>
      <t xml:space="preserve">stopień zużycia </t>
    </r>
    <r>
      <rPr>
        <i/>
        <sz val="10"/>
        <color rgb="FF000000"/>
        <rFont val="Arial"/>
        <family val="2"/>
        <charset val="238"/>
      </rPr>
      <t>degree of consumption</t>
    </r>
  </si>
  <si>
    <r>
      <t xml:space="preserve">w tys. zł 
</t>
    </r>
    <r>
      <rPr>
        <i/>
        <sz val="10"/>
        <color rgb="FF000000"/>
        <rFont val="Arial"/>
        <family val="2"/>
        <charset val="238"/>
      </rPr>
      <t>in thous. zl</t>
    </r>
  </si>
  <si>
    <r>
      <t xml:space="preserve">w % 
</t>
    </r>
    <r>
      <rPr>
        <i/>
        <sz val="10"/>
        <color rgb="FF000000"/>
        <rFont val="Arial"/>
        <family val="2"/>
        <charset val="238"/>
      </rPr>
      <t>in %</t>
    </r>
  </si>
  <si>
    <r>
      <t xml:space="preserve">Wyszczególnienie
</t>
    </r>
    <r>
      <rPr>
        <i/>
        <sz val="10"/>
        <color theme="1"/>
        <rFont val="Arial"/>
        <family val="2"/>
        <charset val="238"/>
      </rPr>
      <t>Specification</t>
    </r>
  </si>
  <si>
    <r>
      <t>Liczba podmiotów</t>
    </r>
    <r>
      <rPr>
        <vertAlign val="superscript"/>
        <sz val="10"/>
        <color theme="1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 xml:space="preserve">  
</t>
    </r>
    <r>
      <rPr>
        <i/>
        <sz val="10"/>
        <color theme="1"/>
        <rFont val="Arial"/>
        <family val="2"/>
        <charset val="238"/>
      </rPr>
      <t xml:space="preserve"> Number of entities</t>
    </r>
    <r>
      <rPr>
        <i/>
        <vertAlign val="superscript"/>
        <sz val="10"/>
        <color theme="1"/>
        <rFont val="Arial"/>
        <family val="2"/>
        <charset val="238"/>
      </rPr>
      <t>a</t>
    </r>
  </si>
  <si>
    <r>
      <t xml:space="preserve">Nakłady     </t>
    </r>
    <r>
      <rPr>
        <i/>
        <sz val="10"/>
        <color theme="1"/>
        <rFont val="Arial"/>
        <family val="2"/>
        <charset val="238"/>
      </rPr>
      <t>Expenditure</t>
    </r>
  </si>
  <si>
    <r>
      <t xml:space="preserve">ogółem   
</t>
    </r>
    <r>
      <rPr>
        <i/>
        <sz val="10"/>
        <color theme="1"/>
        <rFont val="Arial"/>
        <family val="2"/>
        <charset val="238"/>
      </rPr>
      <t>grand total</t>
    </r>
  </si>
  <si>
    <r>
      <t xml:space="preserve">                                                                   bezpośrednio z budżetu                                                                   </t>
    </r>
    <r>
      <rPr>
        <i/>
        <sz val="10"/>
        <color theme="1"/>
        <rFont val="Arial"/>
        <family val="2"/>
        <charset val="238"/>
      </rPr>
      <t xml:space="preserve"> directly from government</t>
    </r>
  </si>
  <si>
    <r>
      <t>jednostek naukowych PAN</t>
    </r>
    <r>
      <rPr>
        <vertAlign val="superscript"/>
        <sz val="10"/>
        <color theme="1"/>
        <rFont val="Arial"/>
        <family val="2"/>
        <charset val="238"/>
      </rPr>
      <t xml:space="preserve">c    </t>
    </r>
    <r>
      <rPr>
        <sz val="10"/>
        <color theme="1"/>
        <rFont val="Arial"/>
        <family val="2"/>
        <charset val="238"/>
      </rPr>
      <t xml:space="preserve">  </t>
    </r>
    <r>
      <rPr>
        <i/>
        <sz val="10"/>
        <color theme="1"/>
        <rFont val="Arial"/>
        <family val="2"/>
        <charset val="238"/>
      </rPr>
      <t>scientific units of the PAS</t>
    </r>
    <r>
      <rPr>
        <i/>
        <vertAlign val="superscript"/>
        <sz val="10"/>
        <color theme="1"/>
        <rFont val="Arial"/>
        <family val="2"/>
        <charset val="238"/>
      </rPr>
      <t>c</t>
    </r>
  </si>
  <si>
    <r>
      <t xml:space="preserve">instytutów  badawczych </t>
    </r>
    <r>
      <rPr>
        <i/>
        <sz val="10"/>
        <color theme="1"/>
        <rFont val="Arial"/>
        <family val="2"/>
        <charset val="238"/>
      </rPr>
      <t>research institutes</t>
    </r>
  </si>
  <si>
    <r>
      <t xml:space="preserve">szkół wyższych </t>
    </r>
    <r>
      <rPr>
        <i/>
        <sz val="10"/>
        <color theme="1"/>
        <rFont val="Arial"/>
        <family val="2"/>
        <charset val="238"/>
      </rPr>
      <t>higher education institutions</t>
    </r>
  </si>
  <si>
    <r>
      <t xml:space="preserve">przedsiębiorstw  (krajowych) </t>
    </r>
    <r>
      <rPr>
        <i/>
        <sz val="10"/>
        <color theme="1"/>
        <rFont val="Arial"/>
        <family val="2"/>
        <charset val="238"/>
      </rPr>
      <t>enterprises (national)</t>
    </r>
  </si>
  <si>
    <r>
      <t xml:space="preserve">prywatnych instytucji niekomercyjnych </t>
    </r>
    <r>
      <rPr>
        <i/>
        <sz val="10"/>
        <color theme="1"/>
        <rFont val="Arial"/>
        <family val="2"/>
        <charset val="238"/>
      </rPr>
      <t>private non-profit institutions</t>
    </r>
  </si>
  <si>
    <r>
      <t xml:space="preserve">       zagranicy        </t>
    </r>
    <r>
      <rPr>
        <i/>
        <sz val="10"/>
        <color theme="1"/>
        <rFont val="Arial"/>
        <family val="2"/>
        <charset val="238"/>
      </rPr>
      <t>aboard</t>
    </r>
  </si>
  <si>
    <r>
      <t xml:space="preserve">         własne</t>
    </r>
    <r>
      <rPr>
        <i/>
        <sz val="10"/>
        <color theme="1"/>
        <rFont val="Arial"/>
        <family val="2"/>
        <charset val="238"/>
      </rPr>
      <t xml:space="preserve">         own</t>
    </r>
  </si>
  <si>
    <r>
      <t xml:space="preserve">          razem          </t>
    </r>
    <r>
      <rPr>
        <i/>
        <sz val="10"/>
        <color theme="1"/>
        <rFont val="Arial"/>
        <family val="2"/>
        <charset val="238"/>
      </rPr>
      <t>total</t>
    </r>
  </si>
  <si>
    <r>
      <t>Ministerstw M</t>
    </r>
    <r>
      <rPr>
        <i/>
        <sz val="10"/>
        <color theme="1"/>
        <rFont val="Arial"/>
        <family val="2"/>
        <charset val="238"/>
      </rPr>
      <t>inistries</t>
    </r>
  </si>
  <si>
    <r>
      <t>JST</t>
    </r>
    <r>
      <rPr>
        <vertAlign val="superscript"/>
        <sz val="10"/>
        <color theme="1"/>
        <rFont val="Arial"/>
        <family val="2"/>
        <charset val="238"/>
      </rPr>
      <t xml:space="preserve">b       </t>
    </r>
    <r>
      <rPr>
        <i/>
        <sz val="10"/>
        <color theme="1"/>
        <rFont val="Calibri"/>
        <family val="2"/>
        <charset val="238"/>
        <scheme val="minor"/>
      </rPr>
      <t/>
    </r>
  </si>
  <si>
    <r>
      <t xml:space="preserve">agencji rządowych </t>
    </r>
    <r>
      <rPr>
        <i/>
        <sz val="10"/>
        <color theme="1"/>
        <rFont val="Arial"/>
        <family val="2"/>
        <charset val="238"/>
      </rPr>
      <t>government agencies</t>
    </r>
  </si>
  <si>
    <r>
      <t xml:space="preserve">w tys. zł 
</t>
    </r>
    <r>
      <rPr>
        <i/>
        <sz val="10"/>
        <color theme="1"/>
        <rFont val="Arial"/>
        <family val="2"/>
        <charset val="238"/>
      </rPr>
      <t>in thous. zl</t>
    </r>
  </si>
  <si>
    <r>
      <rPr>
        <i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Aktywnych badawczo.</t>
    </r>
  </si>
  <si>
    <r>
      <rPr>
        <i/>
        <sz val="10"/>
        <color theme="1"/>
        <rFont val="Arial"/>
        <family val="2"/>
        <charset val="238"/>
      </rPr>
      <t xml:space="preserve">b </t>
    </r>
    <r>
      <rPr>
        <sz val="10"/>
        <color theme="1"/>
        <rFont val="Arial"/>
        <family val="2"/>
        <charset val="238"/>
      </rPr>
      <t>Jednostki samorządu terytorialnego</t>
    </r>
  </si>
  <si>
    <r>
      <rPr>
        <i/>
        <sz val="10"/>
        <color theme="1"/>
        <rFont val="Arial"/>
        <family val="2"/>
        <charset val="238"/>
      </rPr>
      <t>c</t>
    </r>
    <r>
      <rPr>
        <sz val="10"/>
        <color theme="1"/>
        <rFont val="Arial"/>
        <family val="2"/>
        <charset val="238"/>
      </rPr>
      <t xml:space="preserve"> Polskiej Akademii Nauk</t>
    </r>
  </si>
  <si>
    <r>
      <t xml:space="preserve">Ogółem
</t>
    </r>
    <r>
      <rPr>
        <i/>
        <sz val="10"/>
        <rFont val="Calibri"/>
        <family val="2"/>
        <charset val="238"/>
        <scheme val="minor"/>
      </rPr>
      <t>Total</t>
    </r>
  </si>
  <si>
    <r>
      <t>Dziedziny B+R</t>
    </r>
    <r>
      <rPr>
        <i/>
        <sz val="10"/>
        <rFont val="Calibri"/>
        <family val="2"/>
        <charset val="238"/>
        <scheme val="minor"/>
      </rPr>
      <t xml:space="preserve">   Fields of R&amp;D</t>
    </r>
  </si>
  <si>
    <r>
      <t xml:space="preserve">przyrodnicze
</t>
    </r>
    <r>
      <rPr>
        <i/>
        <sz val="10"/>
        <rFont val="Calibri"/>
        <family val="2"/>
        <charset val="238"/>
        <scheme val="minor"/>
      </rPr>
      <t>natural</t>
    </r>
  </si>
  <si>
    <r>
      <t xml:space="preserve">inżynieryjne 
i techniczne
</t>
    </r>
    <r>
      <rPr>
        <i/>
        <sz val="10"/>
        <rFont val="Calibri"/>
        <family val="2"/>
        <charset val="238"/>
        <scheme val="minor"/>
      </rPr>
      <t>engineering 
and technical</t>
    </r>
  </si>
  <si>
    <r>
      <t xml:space="preserve">medyczne 
i o zdrowiu
</t>
    </r>
    <r>
      <rPr>
        <i/>
        <sz val="10"/>
        <rFont val="Calibri"/>
        <family val="2"/>
        <charset val="238"/>
        <scheme val="minor"/>
      </rPr>
      <t>medical and health sciences</t>
    </r>
  </si>
  <si>
    <r>
      <t xml:space="preserve">rolnicze  </t>
    </r>
    <r>
      <rPr>
        <i/>
        <sz val="10"/>
        <rFont val="Calibri"/>
        <family val="2"/>
        <charset val="238"/>
        <scheme val="minor"/>
      </rPr>
      <t>agricultural</t>
    </r>
  </si>
  <si>
    <r>
      <t xml:space="preserve">humanistyczne </t>
    </r>
    <r>
      <rPr>
        <i/>
        <sz val="10"/>
        <rFont val="Calibri"/>
        <family val="2"/>
        <charset val="238"/>
        <scheme val="minor"/>
      </rPr>
      <t>humanities</t>
    </r>
  </si>
  <si>
    <r>
      <t xml:space="preserve">społeczne         </t>
    </r>
    <r>
      <rPr>
        <i/>
        <sz val="10"/>
        <rFont val="Calibri"/>
        <family val="2"/>
        <charset val="238"/>
        <scheme val="minor"/>
      </rPr>
      <t>social</t>
    </r>
  </si>
  <si>
    <r>
      <t xml:space="preserve">w tys. zł 
</t>
    </r>
    <r>
      <rPr>
        <i/>
        <sz val="10"/>
        <rFont val="Calibri"/>
        <family val="2"/>
        <charset val="238"/>
        <scheme val="minor"/>
      </rPr>
      <t>in thous. zl</t>
    </r>
  </si>
  <si>
    <r>
      <t xml:space="preserve">Nakłady wewnętrzne </t>
    </r>
    <r>
      <rPr>
        <i/>
        <sz val="10"/>
        <color theme="1"/>
        <rFont val="Calibri"/>
        <family val="2"/>
        <charset val="238"/>
        <scheme val="minor"/>
      </rPr>
      <t xml:space="preserve"> Intramural expenditures</t>
    </r>
  </si>
  <si>
    <r>
      <t xml:space="preserve">Z ogółem przeznaczone na
</t>
    </r>
    <r>
      <rPr>
        <i/>
        <sz val="10"/>
        <color theme="1"/>
        <rFont val="Calibri"/>
        <family val="2"/>
        <charset val="238"/>
        <scheme val="minor"/>
      </rPr>
      <t>Of total earmarked for</t>
    </r>
  </si>
  <si>
    <r>
      <t xml:space="preserve">badania podstawowe
</t>
    </r>
    <r>
      <rPr>
        <i/>
        <sz val="10"/>
        <color theme="1"/>
        <rFont val="Calibri"/>
        <family val="2"/>
        <charset val="238"/>
        <scheme val="minor"/>
      </rPr>
      <t>basic research</t>
    </r>
  </si>
  <si>
    <r>
      <t xml:space="preserve">badania stosowane  i przemysłowe
</t>
    </r>
    <r>
      <rPr>
        <i/>
        <sz val="10"/>
        <color theme="1"/>
        <rFont val="Calibri"/>
        <family val="2"/>
        <charset val="238"/>
        <scheme val="minor"/>
      </rPr>
      <t>applied and industrial research</t>
    </r>
  </si>
  <si>
    <r>
      <t xml:space="preserve">prace rozwojowe
</t>
    </r>
    <r>
      <rPr>
        <i/>
        <sz val="10"/>
        <color theme="1"/>
        <rFont val="Calibri"/>
        <family val="2"/>
        <charset val="238"/>
        <scheme val="minor"/>
      </rPr>
      <t>experimental development</t>
    </r>
  </si>
  <si>
    <r>
      <t xml:space="preserve">w tys. zł 
</t>
    </r>
    <r>
      <rPr>
        <i/>
        <sz val="10"/>
        <color theme="1"/>
        <rFont val="Calibri"/>
        <family val="2"/>
        <charset val="238"/>
        <scheme val="minor"/>
      </rPr>
      <t>in thous. zl</t>
    </r>
  </si>
  <si>
    <r>
      <t xml:space="preserve">Ogółem   
</t>
    </r>
    <r>
      <rPr>
        <i/>
        <sz val="10"/>
        <color theme="1"/>
        <rFont val="Arial"/>
        <family val="2"/>
        <charset val="238"/>
      </rPr>
      <t>Grand total</t>
    </r>
  </si>
  <si>
    <r>
      <t xml:space="preserve">                </t>
    </r>
    <r>
      <rPr>
        <i/>
        <sz val="10"/>
        <color theme="1"/>
        <rFont val="Arial"/>
        <family val="2"/>
        <charset val="238"/>
      </rPr>
      <t xml:space="preserve">                     bezpośrednio z budżetu                                     directly from government</t>
    </r>
  </si>
  <si>
    <r>
      <t xml:space="preserve">            zagranicy            </t>
    </r>
    <r>
      <rPr>
        <i/>
        <sz val="10"/>
        <color theme="1"/>
        <rFont val="Arial"/>
        <family val="2"/>
        <charset val="238"/>
      </rPr>
      <t>aboard</t>
    </r>
  </si>
  <si>
    <r>
      <t xml:space="preserve">              własne</t>
    </r>
    <r>
      <rPr>
        <i/>
        <sz val="10"/>
        <color theme="1"/>
        <rFont val="Arial"/>
        <family val="2"/>
        <charset val="238"/>
      </rPr>
      <t xml:space="preserve">               own</t>
    </r>
  </si>
  <si>
    <r>
      <t xml:space="preserve">        razem       </t>
    </r>
    <r>
      <rPr>
        <i/>
        <sz val="10"/>
        <color theme="1"/>
        <rFont val="Arial"/>
        <family val="2"/>
        <charset val="238"/>
      </rPr>
      <t>total</t>
    </r>
  </si>
  <si>
    <r>
      <t xml:space="preserve">                                                                                 </t>
    </r>
    <r>
      <rPr>
        <i/>
        <sz val="10"/>
        <color theme="1"/>
        <rFont val="Arial"/>
        <family val="2"/>
        <charset val="238"/>
      </rPr>
      <t>bezpośrednio z budżetu                                                                                directly from government</t>
    </r>
  </si>
  <si>
    <r>
      <t>jednostek naukowych PAN</t>
    </r>
    <r>
      <rPr>
        <vertAlign val="superscript"/>
        <sz val="10"/>
        <color theme="1"/>
        <rFont val="Arial"/>
        <family val="2"/>
        <charset val="238"/>
      </rPr>
      <t xml:space="preserve">b    </t>
    </r>
    <r>
      <rPr>
        <sz val="10"/>
        <color theme="1"/>
        <rFont val="Arial"/>
        <family val="2"/>
        <charset val="238"/>
      </rPr>
      <t xml:space="preserve">  </t>
    </r>
    <r>
      <rPr>
        <i/>
        <sz val="10"/>
        <color theme="1"/>
        <rFont val="Arial"/>
        <family val="2"/>
        <charset val="238"/>
      </rPr>
      <t>scientific units of the PAS</t>
    </r>
    <r>
      <rPr>
        <i/>
        <vertAlign val="superscript"/>
        <sz val="10"/>
        <color theme="1"/>
        <rFont val="Arial"/>
        <family val="2"/>
        <charset val="238"/>
      </rPr>
      <t>b</t>
    </r>
  </si>
  <si>
    <r>
      <t xml:space="preserve">         własne</t>
    </r>
    <r>
      <rPr>
        <i/>
        <sz val="10"/>
        <color theme="1"/>
        <rFont val="Arial"/>
        <family val="2"/>
        <charset val="238"/>
      </rPr>
      <t xml:space="preserve">          own</t>
    </r>
  </si>
  <si>
    <r>
      <t xml:space="preserve">             razem               </t>
    </r>
    <r>
      <rPr>
        <i/>
        <sz val="10"/>
        <color theme="1"/>
        <rFont val="Arial"/>
        <family val="2"/>
        <charset val="238"/>
      </rPr>
      <t>total</t>
    </r>
  </si>
  <si>
    <r>
      <t>JST</t>
    </r>
    <r>
      <rPr>
        <vertAlign val="superscript"/>
        <sz val="10"/>
        <color theme="1"/>
        <rFont val="Arial"/>
        <family val="2"/>
        <charset val="238"/>
      </rPr>
      <t xml:space="preserve">a      </t>
    </r>
    <r>
      <rPr>
        <i/>
        <sz val="10"/>
        <color theme="1"/>
        <rFont val="Calibri"/>
        <family val="2"/>
        <charset val="238"/>
        <scheme val="minor"/>
      </rPr>
      <t/>
    </r>
  </si>
  <si>
    <r>
      <rPr>
        <i/>
        <sz val="10"/>
        <color theme="1"/>
        <rFont val="Arial"/>
        <family val="2"/>
        <charset val="238"/>
      </rPr>
      <t>a</t>
    </r>
    <r>
      <rPr>
        <sz val="10"/>
        <color theme="1"/>
        <rFont val="Arial"/>
        <family val="2"/>
        <charset val="238"/>
      </rPr>
      <t>Jednostki samorządu terytorialnego</t>
    </r>
  </si>
  <si>
    <r>
      <rPr>
        <i/>
        <sz val="10"/>
        <color theme="1"/>
        <rFont val="Arial"/>
        <family val="2"/>
        <charset val="238"/>
      </rPr>
      <t>b</t>
    </r>
    <r>
      <rPr>
        <sz val="10"/>
        <color theme="1"/>
        <rFont val="Arial"/>
        <family val="2"/>
        <charset val="238"/>
      </rPr>
      <t>Polskiej Akademii Nauk</t>
    </r>
  </si>
  <si>
    <r>
      <t xml:space="preserve">Nakłady wewnętrzne </t>
    </r>
    <r>
      <rPr>
        <i/>
        <sz val="10"/>
        <color theme="1"/>
        <rFont val="Arial"/>
        <family val="2"/>
        <charset val="238"/>
      </rPr>
      <t xml:space="preserve"> Intramural expenditures</t>
    </r>
  </si>
  <si>
    <r>
      <t xml:space="preserve">Z ogółem przeznaczone na
</t>
    </r>
    <r>
      <rPr>
        <i/>
        <sz val="10"/>
        <color theme="1"/>
        <rFont val="Arial"/>
        <family val="2"/>
        <charset val="238"/>
      </rPr>
      <t>Of total earmarked for</t>
    </r>
  </si>
  <si>
    <r>
      <t xml:space="preserve">badania podstawowe
</t>
    </r>
    <r>
      <rPr>
        <i/>
        <sz val="10"/>
        <color theme="1"/>
        <rFont val="Arial"/>
        <family val="2"/>
        <charset val="238"/>
      </rPr>
      <t>basic research</t>
    </r>
  </si>
  <si>
    <r>
      <t xml:space="preserve">badania stosowane                 i przemysłowe
</t>
    </r>
    <r>
      <rPr>
        <i/>
        <sz val="10"/>
        <color theme="1"/>
        <rFont val="Arial"/>
        <family val="2"/>
        <charset val="238"/>
      </rPr>
      <t>applied and industrial research</t>
    </r>
  </si>
  <si>
    <r>
      <t xml:space="preserve">prace rozwojowe
</t>
    </r>
    <r>
      <rPr>
        <i/>
        <sz val="10"/>
        <color theme="1"/>
        <rFont val="Arial"/>
        <family val="2"/>
        <charset val="238"/>
      </rPr>
      <t>experimental development</t>
    </r>
  </si>
  <si>
    <r>
      <t xml:space="preserve">w tys. zł 
</t>
    </r>
    <r>
      <rPr>
        <i/>
        <sz val="10"/>
        <color theme="1"/>
        <rFont val="Arial"/>
        <family val="2"/>
        <charset val="238"/>
      </rPr>
      <t>in thous. Zl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</si>
  <si>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</si>
  <si>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>Dziedziny B+R</t>
    </r>
    <r>
      <rPr>
        <i/>
        <sz val="10"/>
        <rFont val="Arial"/>
        <family val="2"/>
        <charset val="238"/>
      </rPr>
      <t xml:space="preserve">   Fields of R&amp;D</t>
    </r>
  </si>
  <si>
    <r>
      <t xml:space="preserve">przyrodnicze
</t>
    </r>
    <r>
      <rPr>
        <i/>
        <sz val="10"/>
        <rFont val="Arial"/>
        <family val="2"/>
        <charset val="238"/>
      </rPr>
      <t>natural</t>
    </r>
  </si>
  <si>
    <r>
      <t xml:space="preserve">inżynieryjne 
i techniczne
</t>
    </r>
    <r>
      <rPr>
        <i/>
        <sz val="10"/>
        <rFont val="Arial"/>
        <family val="2"/>
        <charset val="238"/>
      </rPr>
      <t>engineering 
and technical</t>
    </r>
  </si>
  <si>
    <r>
      <t xml:space="preserve">medyczne 
i o zdrowiu
</t>
    </r>
    <r>
      <rPr>
        <i/>
        <sz val="10"/>
        <rFont val="Arial"/>
        <family val="2"/>
        <charset val="238"/>
      </rPr>
      <t>medical and health sciences</t>
    </r>
  </si>
  <si>
    <r>
      <t xml:space="preserve">rolnicze  </t>
    </r>
    <r>
      <rPr>
        <i/>
        <sz val="10"/>
        <rFont val="Arial"/>
        <family val="2"/>
        <charset val="238"/>
      </rPr>
      <t>agricultural</t>
    </r>
  </si>
  <si>
    <r>
      <t xml:space="preserve">społeczne         </t>
    </r>
    <r>
      <rPr>
        <i/>
        <sz val="10"/>
        <rFont val="Arial"/>
        <family val="2"/>
        <charset val="238"/>
      </rPr>
      <t>social</t>
    </r>
  </si>
  <si>
    <r>
      <t xml:space="preserve">humanistyczne </t>
    </r>
    <r>
      <rPr>
        <i/>
        <sz val="10"/>
        <rFont val="Arial"/>
        <family val="2"/>
        <charset val="238"/>
      </rPr>
      <t>humanities</t>
    </r>
  </si>
  <si>
    <r>
      <t xml:space="preserve">w tys. zł 
</t>
    </r>
    <r>
      <rPr>
        <i/>
        <sz val="10"/>
        <rFont val="Arial"/>
        <family val="2"/>
        <charset val="238"/>
      </rPr>
      <t>in thous. zl</t>
    </r>
  </si>
  <si>
    <r>
      <t xml:space="preserve">Wyszczególnienie
</t>
    </r>
    <r>
      <rPr>
        <b/>
        <i/>
        <sz val="10"/>
        <color theme="1"/>
        <rFont val="Arial"/>
        <family val="2"/>
        <charset val="238"/>
      </rPr>
      <t>Specification</t>
    </r>
  </si>
  <si>
    <r>
      <t xml:space="preserve">Ogółem   
</t>
    </r>
    <r>
      <rPr>
        <i/>
        <sz val="10"/>
        <rFont val="Arial"/>
        <family val="2"/>
        <charset val="238"/>
      </rPr>
      <t>Grand total</t>
    </r>
  </si>
  <si>
    <r>
      <t xml:space="preserve">Wykształcenia
</t>
    </r>
    <r>
      <rPr>
        <i/>
        <sz val="10"/>
        <color theme="1"/>
        <rFont val="Arial"/>
        <family val="2"/>
        <charset val="238"/>
      </rPr>
      <t>Education</t>
    </r>
  </si>
  <si>
    <r>
      <t xml:space="preserve">co najmniej ze stopniem doktora
</t>
    </r>
    <r>
      <rPr>
        <i/>
        <sz val="10"/>
        <rFont val="Arial"/>
        <family val="2"/>
        <charset val="238"/>
      </rPr>
      <t>at least with doctor degree</t>
    </r>
  </si>
  <si>
    <r>
      <t xml:space="preserve">wyższe pozostałe
</t>
    </r>
    <r>
      <rPr>
        <i/>
        <sz val="10"/>
        <color theme="1"/>
        <rFont val="Arial"/>
        <family val="2"/>
        <charset val="238"/>
      </rPr>
      <t>other tertiary education</t>
    </r>
  </si>
  <si>
    <r>
      <t xml:space="preserve">    pozostałe      </t>
    </r>
    <r>
      <rPr>
        <i/>
        <sz val="10"/>
        <color theme="1"/>
        <rFont val="Arial"/>
        <family val="2"/>
        <charset val="238"/>
      </rPr>
      <t>other</t>
    </r>
  </si>
  <si>
    <r>
      <t xml:space="preserve">          razem           </t>
    </r>
    <r>
      <rPr>
        <i/>
        <sz val="10"/>
        <rFont val="Arial"/>
        <family val="2"/>
        <charset val="238"/>
      </rPr>
      <t>total</t>
    </r>
  </si>
  <si>
    <r>
      <t xml:space="preserve">z tytułem naukowym profesora   </t>
    </r>
    <r>
      <rPr>
        <i/>
        <sz val="10"/>
        <color theme="1"/>
        <rFont val="Arial"/>
        <family val="2"/>
        <charset val="238"/>
      </rPr>
      <t>with professor title</t>
    </r>
  </si>
  <si>
    <r>
      <t xml:space="preserve">         ze stopniem naukowym           w</t>
    </r>
    <r>
      <rPr>
        <i/>
        <sz val="10"/>
        <color theme="1"/>
        <rFont val="Arial"/>
        <family val="2"/>
        <charset val="238"/>
      </rPr>
      <t>ith academic degree of</t>
    </r>
  </si>
  <si>
    <r>
      <t xml:space="preserve">z tytułem magistra lub równorzędnym </t>
    </r>
    <r>
      <rPr>
        <i/>
        <sz val="10"/>
        <color theme="1"/>
        <rFont val="Arial"/>
        <family val="2"/>
        <charset val="238"/>
      </rPr>
      <t>with a master's degree or equivalent</t>
    </r>
  </si>
  <si>
    <r>
      <t xml:space="preserve">z tytułem licencjata lub równorzędnym </t>
    </r>
    <r>
      <rPr>
        <i/>
        <sz val="10"/>
        <color theme="1"/>
        <rFont val="Arial"/>
        <family val="2"/>
        <charset val="238"/>
      </rPr>
      <t>with a bachelor's or equivalent degree</t>
    </r>
  </si>
  <si>
    <r>
      <t xml:space="preserve">absolwenci kolegiów </t>
    </r>
    <r>
      <rPr>
        <i/>
        <sz val="10"/>
        <color theme="1"/>
        <rFont val="Arial"/>
        <family val="2"/>
        <charset val="238"/>
      </rPr>
      <t>graduates of colleges</t>
    </r>
  </si>
  <si>
    <r>
      <t xml:space="preserve">doktora habilitowanego
</t>
    </r>
    <r>
      <rPr>
        <i/>
        <sz val="10"/>
        <color theme="1"/>
        <rFont val="Arial"/>
        <family val="2"/>
        <charset val="238"/>
      </rPr>
      <t xml:space="preserve">habilitated doctor </t>
    </r>
  </si>
  <si>
    <r>
      <t xml:space="preserve">doktora
</t>
    </r>
    <r>
      <rPr>
        <i/>
        <sz val="10"/>
        <color theme="1"/>
        <rFont val="Arial"/>
        <family val="2"/>
        <charset val="238"/>
      </rPr>
      <t>doctor (PhD)</t>
    </r>
  </si>
  <si>
    <r>
      <t xml:space="preserve">w osobach 
</t>
    </r>
    <r>
      <rPr>
        <i/>
        <sz val="10"/>
        <rFont val="Arial"/>
        <family val="2"/>
        <charset val="238"/>
      </rPr>
      <t>in persons</t>
    </r>
  </si>
  <si>
    <r>
      <t xml:space="preserve">            Ogółem            </t>
    </r>
    <r>
      <rPr>
        <i/>
        <sz val="10"/>
        <color theme="1"/>
        <rFont val="Arial"/>
        <family val="2"/>
        <charset val="238"/>
      </rPr>
      <t>Grand total</t>
    </r>
  </si>
  <si>
    <r>
      <t xml:space="preserve">W tym kobiety </t>
    </r>
    <r>
      <rPr>
        <i/>
        <sz val="10"/>
        <color theme="1"/>
        <rFont val="Arial"/>
        <family val="2"/>
        <charset val="238"/>
      </rPr>
      <t>Of which women</t>
    </r>
  </si>
  <si>
    <r>
      <t xml:space="preserve">Wiek </t>
    </r>
    <r>
      <rPr>
        <i/>
        <sz val="10"/>
        <color theme="1"/>
        <rFont val="Arial"/>
        <family val="2"/>
        <charset val="238"/>
      </rPr>
      <t>Age</t>
    </r>
  </si>
  <si>
    <r>
      <t xml:space="preserve">                       24 i mniej                          </t>
    </r>
    <r>
      <rPr>
        <i/>
        <sz val="10"/>
        <color theme="1"/>
        <rFont val="Arial"/>
        <family val="2"/>
        <charset val="238"/>
      </rPr>
      <t>24 and less</t>
    </r>
  </si>
  <si>
    <r>
      <t xml:space="preserve">                         65 i więcej                           </t>
    </r>
    <r>
      <rPr>
        <i/>
        <sz val="10"/>
        <color theme="1"/>
        <rFont val="Arial"/>
        <family val="2"/>
        <charset val="238"/>
      </rPr>
      <t>65 and more</t>
    </r>
  </si>
  <si>
    <r>
      <t xml:space="preserve">           razem</t>
    </r>
    <r>
      <rPr>
        <i/>
        <sz val="10"/>
        <color theme="1"/>
        <rFont val="Arial"/>
        <family val="2"/>
        <charset val="238"/>
      </rPr>
      <t xml:space="preserve">           total</t>
    </r>
  </si>
  <si>
    <r>
      <t xml:space="preserve">     w tym kobiety     </t>
    </r>
    <r>
      <rPr>
        <i/>
        <sz val="10"/>
        <color theme="1"/>
        <rFont val="Arial"/>
        <family val="2"/>
        <charset val="238"/>
      </rPr>
      <t xml:space="preserve">  of which women</t>
    </r>
  </si>
  <si>
    <r>
      <t xml:space="preserve">w osobach 
</t>
    </r>
    <r>
      <rPr>
        <i/>
        <sz val="10"/>
        <color theme="1"/>
        <rFont val="Arial"/>
        <family val="2"/>
        <charset val="238"/>
      </rPr>
      <t>in persons</t>
    </r>
  </si>
  <si>
    <r>
      <t xml:space="preserve">        Ogółem          </t>
    </r>
    <r>
      <rPr>
        <i/>
        <sz val="10"/>
        <color theme="1"/>
        <rFont val="Arial"/>
        <family val="2"/>
        <charset val="238"/>
      </rPr>
      <t>Grand total</t>
    </r>
  </si>
  <si>
    <r>
      <t xml:space="preserve">    W tym kobiety           </t>
    </r>
    <r>
      <rPr>
        <i/>
        <sz val="10"/>
        <color theme="1"/>
        <rFont val="Arial"/>
        <family val="2"/>
        <charset val="238"/>
      </rPr>
      <t>Of which women</t>
    </r>
  </si>
  <si>
    <r>
      <t xml:space="preserve">   Ogółem     </t>
    </r>
    <r>
      <rPr>
        <i/>
        <sz val="10"/>
        <color theme="1"/>
        <rFont val="Arial"/>
        <family val="2"/>
        <charset val="238"/>
      </rPr>
      <t>Total</t>
    </r>
  </si>
  <si>
    <r>
      <t xml:space="preserve">Wiek </t>
    </r>
    <r>
      <rPr>
        <i/>
        <sz val="10"/>
        <rFont val="Arial"/>
        <family val="2"/>
        <charset val="238"/>
      </rPr>
      <t>Age</t>
    </r>
  </si>
  <si>
    <r>
      <t xml:space="preserve">        24 i mniej      </t>
    </r>
    <r>
      <rPr>
        <i/>
        <sz val="10"/>
        <rFont val="Arial"/>
        <family val="2"/>
        <charset val="238"/>
      </rPr>
      <t xml:space="preserve"> 24 and less</t>
    </r>
  </si>
  <si>
    <r>
      <t xml:space="preserve">       65 i więcej       </t>
    </r>
    <r>
      <rPr>
        <i/>
        <sz val="10"/>
        <rFont val="Arial"/>
        <family val="2"/>
        <charset val="238"/>
      </rPr>
      <t xml:space="preserve"> 65 and more</t>
    </r>
  </si>
  <si>
    <r>
      <t xml:space="preserve">Wykształcenia
</t>
    </r>
    <r>
      <rPr>
        <i/>
        <sz val="10"/>
        <rFont val="Arial"/>
        <family val="2"/>
        <charset val="238"/>
      </rPr>
      <t>Education</t>
    </r>
  </si>
  <si>
    <r>
      <t xml:space="preserve">wyższe pozostałe
</t>
    </r>
    <r>
      <rPr>
        <i/>
        <sz val="10"/>
        <rFont val="Arial"/>
        <family val="2"/>
        <charset val="238"/>
      </rPr>
      <t>other tertiary education</t>
    </r>
  </si>
  <si>
    <r>
      <t xml:space="preserve">       pozostałe       o</t>
    </r>
    <r>
      <rPr>
        <i/>
        <sz val="10"/>
        <rFont val="Arial"/>
        <family val="2"/>
        <charset val="238"/>
      </rPr>
      <t>ther</t>
    </r>
  </si>
  <si>
    <r>
      <t xml:space="preserve">        społeczne         </t>
    </r>
    <r>
      <rPr>
        <i/>
        <sz val="10"/>
        <rFont val="Arial"/>
        <family val="2"/>
        <charset val="238"/>
      </rPr>
      <t>social</t>
    </r>
  </si>
  <si>
    <r>
      <t xml:space="preserve">      społeczne      </t>
    </r>
    <r>
      <rPr>
        <i/>
        <sz val="10"/>
        <rFont val="Arial"/>
        <family val="2"/>
        <charset val="238"/>
      </rPr>
      <t>social</t>
    </r>
  </si>
  <si>
    <r>
      <t>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FTE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</si>
  <si>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Liczba podmiotów które posiadały aparaturę naukowo-badawczą 
</t>
    </r>
    <r>
      <rPr>
        <i/>
        <sz val="10"/>
        <color rgb="FF000000"/>
        <rFont val="Arial"/>
        <family val="2"/>
        <charset val="238"/>
      </rPr>
      <t>Number of entities
possessing research
equipment.</t>
    </r>
  </si>
  <si>
    <t>Research and development activity</t>
  </si>
  <si>
    <t>Dział 1.  Działalność badawcza i rozwojowa</t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</si>
  <si>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</si>
  <si>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</si>
  <si>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</si>
  <si>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</si>
  <si>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Arial"/>
        <family val="2"/>
        <charset val="238"/>
      </rPr>
      <t>Dash</t>
    </r>
    <r>
      <rPr>
        <sz val="10"/>
        <color indexed="8"/>
        <rFont val="Arial"/>
        <family val="2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</si>
  <si>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</si>
  <si>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</si>
  <si>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</si>
  <si>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Arial"/>
        <family val="2"/>
        <charset val="238"/>
      </rPr>
      <t>Zero</t>
    </r>
    <r>
      <rPr>
        <sz val="10"/>
        <color indexed="8"/>
        <rFont val="Arial"/>
        <family val="2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</si>
  <si>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</si>
  <si>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</si>
  <si>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</si>
  <si>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</si>
  <si>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</si>
  <si>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</si>
  <si>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Arial"/>
        <family val="2"/>
        <charset val="238"/>
      </rPr>
      <t>Dot</t>
    </r>
    <r>
      <rPr>
        <sz val="10"/>
        <color indexed="8"/>
        <rFont val="Arial"/>
        <family val="2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</si>
  <si>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</si>
  <si>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</si>
  <si>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</si>
  <si>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Arial"/>
        <family val="2"/>
        <charset val="238"/>
      </rPr>
      <t>Symbol</t>
    </r>
    <r>
      <rPr>
        <sz val="10"/>
        <color indexed="8"/>
        <rFont val="Arial"/>
        <family val="2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</si>
  <si>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</si>
  <si>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</si>
  <si>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</si>
  <si>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Arial"/>
        <family val="2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</si>
  <si>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</si>
  <si>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</si>
  <si>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</si>
  <si>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Arial"/>
        <family val="2"/>
        <charset val="238"/>
      </rPr>
      <t>of which</t>
    </r>
    <r>
      <rPr>
        <sz val="10"/>
        <color indexed="8"/>
        <rFont val="Arial"/>
        <family val="2"/>
        <charset val="238"/>
      </rPr>
      <t>"</t>
    </r>
  </si>
  <si>
    <t>indicates that not all elements of the sum are given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</si>
</sst>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[$-10409]0.0%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i/>
      <sz val="10"/>
      <name val="Calibri Light"/>
      <family val="2"/>
      <charset val="238"/>
      <scheme val="major"/>
    </font>
    <font>
      <b/>
      <sz val="10"/>
      <color rgb="FF00000A"/>
      <name val="Arial"/>
      <family val="2"/>
      <charset val="238"/>
    </font>
    <font>
      <b/>
      <i/>
      <sz val="10"/>
      <color rgb="FF00000A"/>
      <name val="Arial"/>
      <family val="2"/>
      <charset val="238"/>
    </font>
    <font>
      <sz val="10"/>
      <color rgb="FF00000A"/>
      <name val="Arial"/>
      <family val="2"/>
      <charset val="238"/>
    </font>
    <font>
      <i/>
      <sz val="10"/>
      <color rgb="FF00000A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32" fillId="0" borderId="0" applyNumberFormat="0" applyFill="0" applyBorder="0" applyAlignment="0" applyProtection="0"/>
  </cellStyleXfs>
  <cellXfs count="409">
    <xf numFmtId="0" fontId="0" fillId="0" borderId="0" xfId="0"/>
    <xf numFmtId="0" fontId="11" fillId="0" borderId="0" xfId="4" applyFont="1"/>
    <xf numFmtId="0" fontId="7" fillId="0" borderId="0" xfId="5" applyFont="1"/>
    <xf numFmtId="0" fontId="7" fillId="0" borderId="0" xfId="5" applyFont="1" applyAlignment="1">
      <alignment readingOrder="1"/>
    </xf>
    <xf numFmtId="0" fontId="7" fillId="0" borderId="0" xfId="5" applyFont="1" applyAlignment="1">
      <alignment horizontal="center" readingOrder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35" xfId="5" applyFont="1" applyFill="1" applyBorder="1" applyAlignment="1" applyProtection="1">
      <alignment horizontal="left" vertical="top" wrapText="1" readingOrder="1"/>
      <protection locked="0"/>
    </xf>
    <xf numFmtId="164" fontId="15" fillId="2" borderId="35" xfId="5" applyNumberFormat="1" applyFont="1" applyFill="1" applyBorder="1" applyAlignment="1" applyProtection="1">
      <alignment horizontal="right" vertical="top" wrapText="1" readingOrder="1"/>
      <protection locked="0"/>
    </xf>
    <xf numFmtId="165" fontId="15" fillId="2" borderId="35" xfId="5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5" applyFont="1" applyFill="1"/>
    <xf numFmtId="0" fontId="15" fillId="2" borderId="22" xfId="5" applyFont="1" applyFill="1" applyBorder="1" applyAlignment="1" applyProtection="1">
      <alignment horizontal="left" vertical="top" wrapText="1" readingOrder="1"/>
      <protection locked="0"/>
    </xf>
    <xf numFmtId="164" fontId="15" fillId="2" borderId="22" xfId="5" applyNumberFormat="1" applyFont="1" applyFill="1" applyBorder="1" applyAlignment="1" applyProtection="1">
      <alignment horizontal="right" vertical="top" wrapText="1" readingOrder="1"/>
      <protection locked="0"/>
    </xf>
    <xf numFmtId="165" fontId="15" fillId="2" borderId="22" xfId="5" applyNumberFormat="1" applyFont="1" applyFill="1" applyBorder="1" applyAlignment="1" applyProtection="1">
      <alignment horizontal="right" vertical="top" wrapText="1" readingOrder="1"/>
      <protection locked="0"/>
    </xf>
    <xf numFmtId="0" fontId="15" fillId="2" borderId="22" xfId="5" applyFont="1" applyFill="1" applyBorder="1" applyAlignment="1" applyProtection="1">
      <alignment horizontal="right" vertical="top" wrapText="1" readingOrder="1"/>
      <protection locked="0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20" fillId="2" borderId="0" xfId="0" applyFont="1" applyFill="1" applyBorder="1" applyAlignment="1">
      <alignment horizontal="left" vertical="center"/>
    </xf>
    <xf numFmtId="0" fontId="20" fillId="2" borderId="4" xfId="0" applyFont="1" applyFill="1" applyBorder="1"/>
    <xf numFmtId="0" fontId="21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/>
    </xf>
    <xf numFmtId="0" fontId="16" fillId="2" borderId="4" xfId="0" applyFont="1" applyFill="1" applyBorder="1"/>
    <xf numFmtId="164" fontId="16" fillId="2" borderId="4" xfId="0" applyNumberFormat="1" applyFont="1" applyFill="1" applyBorder="1"/>
    <xf numFmtId="0" fontId="17" fillId="2" borderId="0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vertical="center" indent="2"/>
    </xf>
    <xf numFmtId="0" fontId="16" fillId="0" borderId="0" xfId="0" applyFont="1" applyFill="1"/>
    <xf numFmtId="0" fontId="17" fillId="2" borderId="0" xfId="0" applyFont="1" applyFill="1" applyBorder="1" applyAlignment="1">
      <alignment horizontal="left" vertical="center" indent="2"/>
    </xf>
    <xf numFmtId="164" fontId="16" fillId="2" borderId="4" xfId="0" applyNumberFormat="1" applyFont="1" applyFill="1" applyBorder="1" applyAlignment="1">
      <alignment horizontal="right"/>
    </xf>
    <xf numFmtId="0" fontId="16" fillId="2" borderId="0" xfId="0" applyFont="1" applyFill="1" applyBorder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indent="4"/>
    </xf>
    <xf numFmtId="0" fontId="17" fillId="2" borderId="0" xfId="0" applyFont="1" applyFill="1" applyBorder="1" applyAlignment="1">
      <alignment horizontal="left" vertical="center" indent="4"/>
    </xf>
    <xf numFmtId="0" fontId="16" fillId="2" borderId="0" xfId="0" applyFont="1" applyFill="1" applyBorder="1" applyAlignment="1">
      <alignment horizontal="left" vertical="center" indent="6"/>
    </xf>
    <xf numFmtId="0" fontId="17" fillId="2" borderId="0" xfId="0" applyFont="1" applyFill="1" applyBorder="1" applyAlignment="1">
      <alignment horizontal="left" vertical="center" indent="6"/>
    </xf>
    <xf numFmtId="164" fontId="16" fillId="2" borderId="4" xfId="0" quotePrefix="1" applyNumberFormat="1" applyFont="1" applyFill="1" applyBorder="1" applyAlignment="1">
      <alignment horizontal="right"/>
    </xf>
    <xf numFmtId="0" fontId="17" fillId="0" borderId="0" xfId="0" applyFont="1"/>
    <xf numFmtId="0" fontId="7" fillId="0" borderId="0" xfId="4" applyFont="1"/>
    <xf numFmtId="0" fontId="7" fillId="0" borderId="0" xfId="4" applyFont="1" applyFill="1"/>
    <xf numFmtId="0" fontId="7" fillId="0" borderId="0" xfId="4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Fill="1" applyBorder="1" applyAlignment="1" applyProtection="1">
      <alignment vertical="top" wrapText="1"/>
      <protection locked="0"/>
    </xf>
    <xf numFmtId="0" fontId="7" fillId="5" borderId="0" xfId="4" applyFont="1" applyFill="1" applyAlignment="1">
      <alignment horizontal="center" wrapText="1" readingOrder="1"/>
    </xf>
    <xf numFmtId="0" fontId="7" fillId="5" borderId="0" xfId="4" applyFont="1" applyFill="1" applyAlignment="1">
      <alignment horizontal="center" vertical="center"/>
    </xf>
    <xf numFmtId="0" fontId="7" fillId="5" borderId="0" xfId="4" applyFont="1" applyFill="1" applyAlignment="1">
      <alignment horizontal="center" vertical="center" wrapText="1"/>
    </xf>
    <xf numFmtId="0" fontId="7" fillId="0" borderId="0" xfId="4" applyFont="1" applyAlignment="1">
      <alignment horizontal="center" wrapText="1" readingOrder="1"/>
    </xf>
    <xf numFmtId="0" fontId="7" fillId="6" borderId="0" xfId="4" applyFont="1" applyFill="1" applyAlignment="1">
      <alignment horizontal="center" wrapText="1" readingOrder="1"/>
    </xf>
    <xf numFmtId="0" fontId="7" fillId="7" borderId="0" xfId="4" applyFont="1" applyFill="1" applyAlignment="1">
      <alignment horizontal="center" vertical="center"/>
    </xf>
    <xf numFmtId="0" fontId="7" fillId="8" borderId="0" xfId="4" applyFont="1" applyFill="1" applyAlignment="1">
      <alignment horizontal="center" vertical="center"/>
    </xf>
    <xf numFmtId="0" fontId="7" fillId="9" borderId="0" xfId="4" applyFont="1" applyFill="1" applyAlignment="1">
      <alignment horizontal="center" vertical="center"/>
    </xf>
    <xf numFmtId="0" fontId="7" fillId="3" borderId="0" xfId="4" applyFont="1" applyFill="1" applyAlignment="1">
      <alignment horizontal="center" vertical="center"/>
    </xf>
    <xf numFmtId="0" fontId="7" fillId="10" borderId="0" xfId="4" applyFont="1" applyFill="1" applyAlignment="1">
      <alignment horizontal="center" vertical="center"/>
    </xf>
    <xf numFmtId="0" fontId="7" fillId="0" borderId="0" xfId="4" applyFont="1" applyAlignment="1">
      <alignment readingOrder="1"/>
    </xf>
    <xf numFmtId="0" fontId="23" fillId="0" borderId="0" xfId="0" applyFont="1" applyFill="1" applyBorder="1" applyAlignment="1">
      <alignment horizontal="left" vertical="center" wrapText="1" indent="4"/>
    </xf>
    <xf numFmtId="0" fontId="22" fillId="0" borderId="4" xfId="4" applyFont="1" applyBorder="1" applyAlignment="1" applyProtection="1">
      <alignment horizontal="left" vertical="top" wrapText="1" readingOrder="1"/>
      <protection locked="0"/>
    </xf>
    <xf numFmtId="0" fontId="22" fillId="0" borderId="4" xfId="4" applyFont="1" applyFill="1" applyBorder="1" applyAlignment="1" applyProtection="1">
      <alignment horizontal="right" vertical="top" wrapText="1" readingOrder="1"/>
      <protection locked="0"/>
    </xf>
    <xf numFmtId="0" fontId="7" fillId="0" borderId="0" xfId="4" applyFont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22" fillId="0" borderId="10" xfId="4" applyFont="1" applyBorder="1" applyAlignment="1" applyProtection="1">
      <alignment horizontal="left" vertical="top" wrapText="1" readingOrder="1"/>
      <protection locked="0"/>
    </xf>
    <xf numFmtId="0" fontId="22" fillId="0" borderId="10" xfId="4" applyFont="1" applyFill="1" applyBorder="1" applyAlignment="1" applyProtection="1">
      <alignment horizontal="right" vertical="top" wrapText="1" readingOrder="1"/>
      <protection locked="0"/>
    </xf>
    <xf numFmtId="0" fontId="24" fillId="2" borderId="4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/>
    </xf>
    <xf numFmtId="0" fontId="27" fillId="2" borderId="4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 indent="2"/>
    </xf>
    <xf numFmtId="0" fontId="12" fillId="2" borderId="4" xfId="0" applyFont="1" applyFill="1" applyBorder="1" applyAlignment="1">
      <alignment horizontal="left" vertical="center" wrapText="1" indent="2"/>
    </xf>
    <xf numFmtId="0" fontId="17" fillId="2" borderId="4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5" fillId="0" borderId="0" xfId="4" applyFont="1" applyFill="1" applyBorder="1" applyAlignment="1" applyProtection="1">
      <alignment horizontal="center" vertical="top" wrapText="1" readingOrder="1"/>
      <protection locked="0"/>
    </xf>
    <xf numFmtId="0" fontId="20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right"/>
    </xf>
    <xf numFmtId="0" fontId="20" fillId="2" borderId="10" xfId="0" applyFont="1" applyFill="1" applyBorder="1"/>
    <xf numFmtId="0" fontId="16" fillId="2" borderId="10" xfId="0" applyFont="1" applyFill="1" applyBorder="1"/>
    <xf numFmtId="0" fontId="16" fillId="2" borderId="4" xfId="0" applyFont="1" applyFill="1" applyBorder="1" applyAlignment="1">
      <alignment horizontal="right"/>
    </xf>
    <xf numFmtId="0" fontId="16" fillId="2" borderId="0" xfId="0" applyFont="1" applyFill="1" applyBorder="1"/>
    <xf numFmtId="0" fontId="16" fillId="2" borderId="16" xfId="0" applyFont="1" applyFill="1" applyBorder="1"/>
    <xf numFmtId="164" fontId="20" fillId="2" borderId="16" xfId="0" applyNumberFormat="1" applyFont="1" applyFill="1" applyBorder="1" applyAlignment="1">
      <alignment horizontal="right"/>
    </xf>
    <xf numFmtId="0" fontId="20" fillId="2" borderId="4" xfId="0" applyFont="1" applyFill="1" applyBorder="1" applyAlignment="1">
      <alignment horizontal="right"/>
    </xf>
    <xf numFmtId="164" fontId="20" fillId="2" borderId="4" xfId="0" applyNumberFormat="1" applyFont="1" applyFill="1" applyBorder="1" applyAlignment="1">
      <alignment horizontal="right"/>
    </xf>
    <xf numFmtId="0" fontId="20" fillId="0" borderId="0" xfId="0" applyFont="1"/>
    <xf numFmtId="0" fontId="16" fillId="0" borderId="4" xfId="0" applyFont="1" applyBorder="1"/>
    <xf numFmtId="0" fontId="20" fillId="2" borderId="4" xfId="0" applyFont="1" applyFill="1" applyBorder="1" applyAlignment="1"/>
    <xf numFmtId="0" fontId="26" fillId="0" borderId="0" xfId="0" applyFont="1" applyFill="1" applyBorder="1" applyAlignment="1">
      <alignment horizontal="left" vertical="center" wrapText="1"/>
    </xf>
    <xf numFmtId="0" fontId="16" fillId="2" borderId="0" xfId="0" applyFont="1" applyFill="1"/>
    <xf numFmtId="0" fontId="17" fillId="2" borderId="0" xfId="0" applyFont="1" applyFill="1"/>
    <xf numFmtId="0" fontId="20" fillId="2" borderId="0" xfId="0" applyFont="1" applyFill="1"/>
    <xf numFmtId="0" fontId="20" fillId="2" borderId="19" xfId="0" applyFont="1" applyFill="1" applyBorder="1"/>
    <xf numFmtId="164" fontId="20" fillId="2" borderId="19" xfId="0" applyNumberFormat="1" applyFont="1" applyFill="1" applyBorder="1"/>
    <xf numFmtId="0" fontId="16" fillId="2" borderId="19" xfId="0" applyFont="1" applyFill="1" applyBorder="1"/>
    <xf numFmtId="164" fontId="16" fillId="2" borderId="19" xfId="0" applyNumberFormat="1" applyFont="1" applyFill="1" applyBorder="1"/>
    <xf numFmtId="0" fontId="16" fillId="2" borderId="19" xfId="0" applyFont="1" applyFill="1" applyBorder="1" applyAlignment="1">
      <alignment horizontal="right"/>
    </xf>
    <xf numFmtId="164" fontId="16" fillId="2" borderId="19" xfId="0" applyNumberFormat="1" applyFont="1" applyFill="1" applyBorder="1" applyAlignment="1">
      <alignment horizontal="right"/>
    </xf>
    <xf numFmtId="0" fontId="16" fillId="0" borderId="0" xfId="0" applyFont="1" applyAlignment="1">
      <alignment horizontal="right"/>
    </xf>
    <xf numFmtId="0" fontId="24" fillId="2" borderId="19" xfId="0" applyFont="1" applyFill="1" applyBorder="1" applyAlignment="1">
      <alignment horizontal="left" vertical="center" wrapText="1"/>
    </xf>
    <xf numFmtId="0" fontId="20" fillId="2" borderId="19" xfId="0" applyFont="1" applyFill="1" applyBorder="1" applyAlignment="1">
      <alignment horizontal="right"/>
    </xf>
    <xf numFmtId="0" fontId="25" fillId="2" borderId="19" xfId="0" applyFont="1" applyFill="1" applyBorder="1" applyAlignment="1">
      <alignment horizontal="left" vertical="center" wrapText="1"/>
    </xf>
    <xf numFmtId="0" fontId="26" fillId="2" borderId="19" xfId="0" applyFont="1" applyFill="1" applyBorder="1" applyAlignment="1">
      <alignment horizontal="left" vertical="center" wrapText="1"/>
    </xf>
    <xf numFmtId="0" fontId="27" fillId="2" borderId="19" xfId="0" applyFont="1" applyFill="1" applyBorder="1" applyAlignment="1">
      <alignment horizontal="left" vertical="center" wrapText="1"/>
    </xf>
    <xf numFmtId="0" fontId="26" fillId="2" borderId="19" xfId="0" applyFont="1" applyFill="1" applyBorder="1" applyAlignment="1">
      <alignment horizontal="left" vertical="center" wrapText="1" indent="2"/>
    </xf>
    <xf numFmtId="0" fontId="12" fillId="2" borderId="19" xfId="0" applyFont="1" applyFill="1" applyBorder="1" applyAlignment="1">
      <alignment horizontal="left" vertical="center" wrapText="1" indent="2"/>
    </xf>
    <xf numFmtId="0" fontId="17" fillId="2" borderId="19" xfId="0" applyFont="1" applyFill="1" applyBorder="1" applyAlignment="1">
      <alignment horizontal="left" vertical="center"/>
    </xf>
    <xf numFmtId="0" fontId="15" fillId="2" borderId="19" xfId="4" applyFont="1" applyFill="1" applyBorder="1" applyAlignment="1" applyProtection="1">
      <alignment horizontal="left" vertical="top" wrapText="1" readingOrder="1"/>
      <protection locked="0"/>
    </xf>
    <xf numFmtId="0" fontId="15" fillId="2" borderId="19" xfId="4" applyFont="1" applyFill="1" applyBorder="1" applyAlignment="1" applyProtection="1">
      <alignment horizontal="right" vertical="top" wrapText="1" readingOrder="1"/>
      <protection locked="0"/>
    </xf>
    <xf numFmtId="0" fontId="16" fillId="2" borderId="2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/>
    </xf>
    <xf numFmtId="0" fontId="16" fillId="2" borderId="0" xfId="0" applyFont="1" applyFill="1" applyAlignment="1">
      <alignment horizontal="right"/>
    </xf>
    <xf numFmtId="0" fontId="20" fillId="2" borderId="19" xfId="0" applyFont="1" applyFill="1" applyBorder="1" applyAlignment="1"/>
    <xf numFmtId="0" fontId="15" fillId="0" borderId="35" xfId="4" applyFont="1" applyBorder="1" applyAlignment="1" applyProtection="1">
      <alignment horizontal="left" vertical="top" wrapText="1" readingOrder="1"/>
      <protection locked="0"/>
    </xf>
    <xf numFmtId="0" fontId="15" fillId="0" borderId="35" xfId="4" applyFont="1" applyFill="1" applyBorder="1" applyAlignment="1" applyProtection="1">
      <alignment horizontal="right" vertical="top" wrapText="1" readingOrder="1"/>
      <protection locked="0"/>
    </xf>
    <xf numFmtId="0" fontId="15" fillId="0" borderId="22" xfId="4" applyFont="1" applyBorder="1" applyAlignment="1" applyProtection="1">
      <alignment horizontal="left" vertical="top" wrapText="1" readingOrder="1"/>
      <protection locked="0"/>
    </xf>
    <xf numFmtId="0" fontId="15" fillId="0" borderId="22" xfId="4" applyFont="1" applyFill="1" applyBorder="1" applyAlignment="1" applyProtection="1">
      <alignment horizontal="right" vertical="top" wrapText="1" readingOrder="1"/>
      <protection locked="0"/>
    </xf>
    <xf numFmtId="0" fontId="7" fillId="0" borderId="0" xfId="4" applyFont="1" applyFill="1" applyBorder="1" applyAlignment="1">
      <alignment horizontal="center" vertical="center"/>
    </xf>
    <xf numFmtId="0" fontId="15" fillId="2" borderId="35" xfId="4" applyFont="1" applyFill="1" applyBorder="1" applyAlignment="1" applyProtection="1">
      <alignment horizontal="left" vertical="top" wrapText="1" readingOrder="1"/>
      <protection locked="0"/>
    </xf>
    <xf numFmtId="0" fontId="15" fillId="2" borderId="35" xfId="4" applyFont="1" applyFill="1" applyBorder="1" applyAlignment="1" applyProtection="1">
      <alignment horizontal="right" vertical="top" wrapText="1" readingOrder="1"/>
      <protection locked="0"/>
    </xf>
    <xf numFmtId="0" fontId="15" fillId="2" borderId="22" xfId="4" applyFont="1" applyFill="1" applyBorder="1" applyAlignment="1" applyProtection="1">
      <alignment horizontal="left" vertical="top" wrapText="1" readingOrder="1"/>
      <protection locked="0"/>
    </xf>
    <xf numFmtId="0" fontId="15" fillId="2" borderId="22" xfId="4" applyFont="1" applyFill="1" applyBorder="1" applyAlignment="1" applyProtection="1">
      <alignment horizontal="right" vertical="top" wrapText="1" readingOrder="1"/>
      <protection locked="0"/>
    </xf>
    <xf numFmtId="0" fontId="15" fillId="0" borderId="0" xfId="4" applyFont="1" applyFill="1" applyBorder="1" applyAlignment="1" applyProtection="1">
      <alignment horizontal="right" vertical="top" wrapText="1" readingOrder="1"/>
      <protection locked="0"/>
    </xf>
    <xf numFmtId="0" fontId="13" fillId="2" borderId="0" xfId="0" applyFont="1" applyFill="1" applyAlignment="1">
      <alignment horizontal="left" vertical="center"/>
    </xf>
    <xf numFmtId="0" fontId="29" fillId="2" borderId="0" xfId="0" applyFont="1" applyFill="1"/>
    <xf numFmtId="0" fontId="17" fillId="0" borderId="0" xfId="0" applyFont="1" applyAlignment="1">
      <alignment horizontal="left"/>
    </xf>
    <xf numFmtId="0" fontId="13" fillId="2" borderId="0" xfId="0" applyFont="1" applyFill="1" applyAlignment="1">
      <alignment vertical="center"/>
    </xf>
    <xf numFmtId="0" fontId="20" fillId="2" borderId="19" xfId="0" applyFont="1" applyFill="1" applyBorder="1" applyAlignment="1">
      <alignment horizontal="left" vertical="center"/>
    </xf>
    <xf numFmtId="0" fontId="21" fillId="2" borderId="19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/>
    </xf>
    <xf numFmtId="0" fontId="16" fillId="2" borderId="19" xfId="0" applyFont="1" applyFill="1" applyBorder="1" applyAlignment="1">
      <alignment horizontal="left" vertical="center" indent="2"/>
    </xf>
    <xf numFmtId="0" fontId="17" fillId="2" borderId="19" xfId="0" applyFont="1" applyFill="1" applyBorder="1" applyAlignment="1">
      <alignment horizontal="left" vertical="center" indent="2"/>
    </xf>
    <xf numFmtId="0" fontId="16" fillId="2" borderId="19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left" vertical="center" indent="4"/>
    </xf>
    <xf numFmtId="0" fontId="17" fillId="2" borderId="19" xfId="0" applyFont="1" applyFill="1" applyBorder="1" applyAlignment="1">
      <alignment horizontal="left" vertical="center" indent="4"/>
    </xf>
    <xf numFmtId="0" fontId="16" fillId="2" borderId="19" xfId="0" applyFont="1" applyFill="1" applyBorder="1" applyAlignment="1">
      <alignment horizontal="left" vertical="center" indent="6"/>
    </xf>
    <xf numFmtId="0" fontId="17" fillId="2" borderId="19" xfId="0" applyFont="1" applyFill="1" applyBorder="1" applyAlignment="1">
      <alignment horizontal="left" vertical="center" indent="6"/>
    </xf>
    <xf numFmtId="0" fontId="13" fillId="0" borderId="0" xfId="0" applyFont="1" applyAlignment="1">
      <alignment vertical="center"/>
    </xf>
    <xf numFmtId="0" fontId="24" fillId="2" borderId="18" xfId="0" applyFont="1" applyFill="1" applyBorder="1" applyAlignment="1">
      <alignment horizontal="left" vertical="center" wrapText="1"/>
    </xf>
    <xf numFmtId="0" fontId="20" fillId="0" borderId="19" xfId="0" applyFont="1" applyBorder="1"/>
    <xf numFmtId="0" fontId="25" fillId="2" borderId="18" xfId="0" applyFont="1" applyFill="1" applyBorder="1" applyAlignment="1">
      <alignment horizontal="left" vertical="center" wrapText="1"/>
    </xf>
    <xf numFmtId="0" fontId="26" fillId="2" borderId="18" xfId="0" applyFont="1" applyFill="1" applyBorder="1" applyAlignment="1">
      <alignment horizontal="left" vertical="center" wrapText="1"/>
    </xf>
    <xf numFmtId="0" fontId="27" fillId="2" borderId="18" xfId="0" applyFont="1" applyFill="1" applyBorder="1" applyAlignment="1">
      <alignment horizontal="left" vertical="center" wrapText="1"/>
    </xf>
    <xf numFmtId="0" fontId="26" fillId="2" borderId="18" xfId="0" applyFont="1" applyFill="1" applyBorder="1" applyAlignment="1">
      <alignment horizontal="left" vertical="center" wrapText="1" indent="2"/>
    </xf>
    <xf numFmtId="0" fontId="12" fillId="2" borderId="18" xfId="0" applyFont="1" applyFill="1" applyBorder="1" applyAlignment="1">
      <alignment horizontal="left" vertical="center" wrapText="1" indent="2"/>
    </xf>
    <xf numFmtId="0" fontId="17" fillId="2" borderId="18" xfId="0" applyFont="1" applyFill="1" applyBorder="1" applyAlignment="1">
      <alignment horizontal="left" vertical="center"/>
    </xf>
    <xf numFmtId="0" fontId="7" fillId="4" borderId="29" xfId="4" applyFont="1" applyFill="1" applyBorder="1" applyAlignment="1" applyProtection="1">
      <alignment horizontal="center" vertical="center" wrapText="1" readingOrder="1"/>
      <protection locked="0"/>
    </xf>
    <xf numFmtId="0" fontId="15" fillId="2" borderId="10" xfId="4" applyFont="1" applyFill="1" applyBorder="1" applyAlignment="1" applyProtection="1">
      <alignment horizontal="left" vertical="top" wrapText="1" readingOrder="1"/>
      <protection locked="0"/>
    </xf>
    <xf numFmtId="0" fontId="15" fillId="2" borderId="10" xfId="4" applyFont="1" applyFill="1" applyBorder="1" applyAlignment="1" applyProtection="1">
      <alignment horizontal="right" vertical="top" wrapText="1" readingOrder="1"/>
      <protection locked="0"/>
    </xf>
    <xf numFmtId="0" fontId="15" fillId="0" borderId="19" xfId="5" applyFont="1" applyBorder="1" applyAlignment="1" applyProtection="1">
      <alignment horizontal="left" vertical="top" wrapText="1" readingOrder="1"/>
      <protection locked="0"/>
    </xf>
    <xf numFmtId="0" fontId="15" fillId="0" borderId="19" xfId="5" applyFont="1" applyFill="1" applyBorder="1" applyAlignment="1" applyProtection="1">
      <alignment horizontal="right" vertical="top" wrapText="1" readingOrder="1"/>
      <protection locked="0"/>
    </xf>
    <xf numFmtId="0" fontId="13" fillId="0" borderId="0" xfId="0" applyFont="1"/>
    <xf numFmtId="0" fontId="20" fillId="2" borderId="18" xfId="0" applyFont="1" applyFill="1" applyBorder="1" applyAlignment="1">
      <alignment horizontal="left" vertical="center"/>
    </xf>
    <xf numFmtId="0" fontId="20" fillId="2" borderId="32" xfId="0" applyFont="1" applyFill="1" applyBorder="1"/>
    <xf numFmtId="0" fontId="21" fillId="2" borderId="18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left" vertical="center" indent="2"/>
    </xf>
    <xf numFmtId="0" fontId="17" fillId="2" borderId="18" xfId="0" applyFont="1" applyFill="1" applyBorder="1" applyAlignment="1">
      <alignment horizontal="left" vertical="center" indent="2"/>
    </xf>
    <xf numFmtId="0" fontId="16" fillId="2" borderId="18" xfId="0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left" vertical="center" wrapText="1"/>
    </xf>
    <xf numFmtId="0" fontId="16" fillId="2" borderId="18" xfId="0" applyFont="1" applyFill="1" applyBorder="1" applyAlignment="1">
      <alignment horizontal="left" vertical="center" indent="4"/>
    </xf>
    <xf numFmtId="0" fontId="17" fillId="2" borderId="18" xfId="0" applyFont="1" applyFill="1" applyBorder="1" applyAlignment="1">
      <alignment horizontal="left" vertical="center" indent="4"/>
    </xf>
    <xf numFmtId="0" fontId="16" fillId="2" borderId="18" xfId="0" applyFont="1" applyFill="1" applyBorder="1" applyAlignment="1">
      <alignment horizontal="left" vertical="center" indent="6"/>
    </xf>
    <xf numFmtId="0" fontId="17" fillId="2" borderId="18" xfId="0" applyFont="1" applyFill="1" applyBorder="1" applyAlignment="1">
      <alignment horizontal="left" vertical="center" indent="6"/>
    </xf>
    <xf numFmtId="0" fontId="16" fillId="0" borderId="0" xfId="0" applyFont="1" applyBorder="1"/>
    <xf numFmtId="0" fontId="13" fillId="0" borderId="0" xfId="0" applyFont="1" applyAlignment="1">
      <alignment horizontal="left"/>
    </xf>
    <xf numFmtId="0" fontId="7" fillId="0" borderId="0" xfId="5" applyFont="1" applyAlignment="1"/>
    <xf numFmtId="0" fontId="15" fillId="2" borderId="32" xfId="5" applyFont="1" applyFill="1" applyBorder="1" applyAlignment="1" applyProtection="1">
      <alignment horizontal="left" vertical="top" wrapText="1" readingOrder="1"/>
      <protection locked="0"/>
    </xf>
    <xf numFmtId="0" fontId="15" fillId="2" borderId="32" xfId="5" applyFont="1" applyFill="1" applyBorder="1" applyAlignment="1" applyProtection="1">
      <alignment horizontal="right" vertical="top" wrapText="1" readingOrder="1"/>
      <protection locked="0"/>
    </xf>
    <xf numFmtId="0" fontId="15" fillId="2" borderId="19" xfId="5" applyFont="1" applyFill="1" applyBorder="1" applyAlignment="1" applyProtection="1">
      <alignment horizontal="left" vertical="top" wrapText="1" readingOrder="1"/>
      <protection locked="0"/>
    </xf>
    <xf numFmtId="0" fontId="15" fillId="2" borderId="19" xfId="5" applyFont="1" applyFill="1" applyBorder="1" applyAlignment="1" applyProtection="1">
      <alignment horizontal="right" vertical="top" wrapText="1" readingOrder="1"/>
      <protection locked="0"/>
    </xf>
    <xf numFmtId="0" fontId="7" fillId="0" borderId="0" xfId="4" applyFont="1" applyAlignment="1"/>
    <xf numFmtId="0" fontId="15" fillId="0" borderId="28" xfId="4" applyFont="1" applyBorder="1" applyAlignment="1" applyProtection="1">
      <alignment horizontal="left" vertical="top" wrapText="1" readingOrder="1"/>
      <protection locked="0"/>
    </xf>
    <xf numFmtId="0" fontId="20" fillId="2" borderId="10" xfId="0" applyFont="1" applyFill="1" applyBorder="1" applyAlignment="1">
      <alignment horizontal="left" vertical="center"/>
    </xf>
    <xf numFmtId="0" fontId="21" fillId="2" borderId="1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17" fillId="2" borderId="10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 indent="2"/>
    </xf>
    <xf numFmtId="0" fontId="17" fillId="2" borderId="10" xfId="0" applyFont="1" applyFill="1" applyBorder="1" applyAlignment="1">
      <alignment horizontal="left" vertical="center" indent="2"/>
    </xf>
    <xf numFmtId="0" fontId="16" fillId="2" borderId="10" xfId="0" applyFont="1" applyFill="1" applyBorder="1" applyAlignment="1">
      <alignment horizontal="right"/>
    </xf>
    <xf numFmtId="0" fontId="16" fillId="2" borderId="10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indent="4"/>
    </xf>
    <xf numFmtId="0" fontId="17" fillId="2" borderId="10" xfId="0" applyFont="1" applyFill="1" applyBorder="1" applyAlignment="1">
      <alignment horizontal="left" vertical="center" indent="4"/>
    </xf>
    <xf numFmtId="0" fontId="16" fillId="2" borderId="10" xfId="0" applyFont="1" applyFill="1" applyBorder="1" applyAlignment="1">
      <alignment horizontal="left" vertical="center" indent="6"/>
    </xf>
    <xf numFmtId="0" fontId="17" fillId="2" borderId="10" xfId="0" applyFont="1" applyFill="1" applyBorder="1" applyAlignment="1">
      <alignment horizontal="left" vertical="center" indent="6"/>
    </xf>
    <xf numFmtId="0" fontId="17" fillId="0" borderId="0" xfId="0" applyFont="1" applyFill="1" applyBorder="1"/>
    <xf numFmtId="0" fontId="12" fillId="0" borderId="0" xfId="4" applyFont="1" applyAlignment="1" applyProtection="1">
      <alignment vertical="top" readingOrder="1"/>
      <protection locked="0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6" fillId="0" borderId="0" xfId="0" applyFont="1" applyAlignment="1">
      <alignment wrapText="1"/>
    </xf>
    <xf numFmtId="0" fontId="24" fillId="2" borderId="13" xfId="0" applyFont="1" applyFill="1" applyBorder="1" applyAlignment="1">
      <alignment horizontal="left" vertical="center" wrapText="1"/>
    </xf>
    <xf numFmtId="0" fontId="16" fillId="2" borderId="13" xfId="0" applyFont="1" applyFill="1" applyBorder="1"/>
    <xf numFmtId="0" fontId="25" fillId="2" borderId="10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left" vertical="center" wrapText="1" indent="2"/>
    </xf>
    <xf numFmtId="0" fontId="12" fillId="2" borderId="10" xfId="0" applyFont="1" applyFill="1" applyBorder="1" applyAlignment="1">
      <alignment horizontal="left" vertical="center" wrapText="1" indent="2"/>
    </xf>
    <xf numFmtId="0" fontId="16" fillId="0" borderId="0" xfId="0" applyFont="1" applyBorder="1" applyAlignment="1">
      <alignment horizontal="left"/>
    </xf>
    <xf numFmtId="0" fontId="16" fillId="0" borderId="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16" fillId="0" borderId="0" xfId="0" applyFont="1" applyAlignment="1"/>
    <xf numFmtId="0" fontId="16" fillId="0" borderId="36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6" fillId="0" borderId="34" xfId="0" applyFont="1" applyFill="1" applyBorder="1" applyAlignment="1">
      <alignment horizontal="center" vertical="center"/>
    </xf>
    <xf numFmtId="0" fontId="16" fillId="0" borderId="10" xfId="0" applyFont="1" applyFill="1" applyBorder="1" applyAlignment="1"/>
    <xf numFmtId="0" fontId="7" fillId="0" borderId="0" xfId="0" applyFont="1" applyFill="1" applyAlignment="1"/>
    <xf numFmtId="0" fontId="12" fillId="0" borderId="0" xfId="0" applyFont="1" applyFill="1" applyAlignment="1"/>
    <xf numFmtId="0" fontId="17" fillId="0" borderId="0" xfId="0" applyFont="1" applyAlignment="1"/>
    <xf numFmtId="0" fontId="16" fillId="0" borderId="2" xfId="0" applyFont="1" applyFill="1" applyBorder="1" applyAlignment="1">
      <alignment horizontal="center" vertical="center"/>
    </xf>
    <xf numFmtId="0" fontId="15" fillId="0" borderId="4" xfId="4" applyFont="1" applyBorder="1" applyAlignment="1" applyProtection="1">
      <alignment horizontal="left" vertical="top"/>
      <protection locked="0"/>
    </xf>
    <xf numFmtId="0" fontId="15" fillId="0" borderId="4" xfId="4" applyFont="1" applyFill="1" applyBorder="1" applyAlignment="1" applyProtection="1">
      <alignment horizontal="right" vertical="top"/>
      <protection locked="0"/>
    </xf>
    <xf numFmtId="0" fontId="7" fillId="0" borderId="4" xfId="4" applyFont="1" applyBorder="1" applyAlignment="1" applyProtection="1">
      <alignment vertical="top"/>
      <protection locked="0"/>
    </xf>
    <xf numFmtId="0" fontId="15" fillId="0" borderId="0" xfId="4" applyFont="1" applyFill="1" applyBorder="1" applyAlignment="1" applyProtection="1">
      <alignment horizontal="center" vertical="top"/>
      <protection locked="0"/>
    </xf>
    <xf numFmtId="0" fontId="7" fillId="0" borderId="0" xfId="4" applyFont="1" applyFill="1" applyBorder="1" applyAlignment="1"/>
    <xf numFmtId="0" fontId="16" fillId="2" borderId="13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left" vertical="center"/>
    </xf>
    <xf numFmtId="0" fontId="24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164" fontId="20" fillId="2" borderId="4" xfId="0" applyNumberFormat="1" applyFont="1" applyFill="1" applyBorder="1" applyAlignment="1"/>
    <xf numFmtId="0" fontId="16" fillId="2" borderId="4" xfId="0" applyFont="1" applyFill="1" applyBorder="1" applyAlignment="1"/>
    <xf numFmtId="164" fontId="16" fillId="2" borderId="4" xfId="0" applyNumberFormat="1" applyFont="1" applyFill="1" applyBorder="1" applyAlignment="1"/>
    <xf numFmtId="0" fontId="16" fillId="0" borderId="0" xfId="0" applyFont="1" applyFill="1" applyAlignment="1"/>
    <xf numFmtId="0" fontId="2" fillId="0" borderId="0" xfId="0" applyFont="1" applyAlignment="1"/>
    <xf numFmtId="0" fontId="8" fillId="0" borderId="0" xfId="0" applyFont="1" applyAlignment="1"/>
    <xf numFmtId="0" fontId="12" fillId="0" borderId="0" xfId="0" applyFont="1" applyFill="1" applyBorder="1" applyAlignment="1"/>
    <xf numFmtId="0" fontId="23" fillId="0" borderId="0" xfId="0" applyFont="1" applyFill="1" applyBorder="1" applyAlignment="1"/>
    <xf numFmtId="0" fontId="3" fillId="0" borderId="0" xfId="0" applyFont="1" applyAlignment="1"/>
    <xf numFmtId="0" fontId="0" fillId="0" borderId="0" xfId="0" applyFont="1" applyAlignment="1"/>
    <xf numFmtId="0" fontId="33" fillId="0" borderId="0" xfId="6" applyFont="1"/>
    <xf numFmtId="0" fontId="34" fillId="0" borderId="0" xfId="6" applyFont="1"/>
    <xf numFmtId="0" fontId="33" fillId="0" borderId="0" xfId="6" applyFont="1" applyAlignment="1"/>
    <xf numFmtId="0" fontId="34" fillId="0" borderId="0" xfId="6" applyFont="1" applyFill="1" applyBorder="1" applyAlignment="1"/>
    <xf numFmtId="0" fontId="33" fillId="0" borderId="0" xfId="6" applyFont="1" applyBorder="1" applyAlignment="1"/>
    <xf numFmtId="0" fontId="33" fillId="2" borderId="0" xfId="6" applyFont="1" applyFill="1" applyAlignment="1"/>
    <xf numFmtId="0" fontId="34" fillId="2" borderId="0" xfId="6" applyFont="1" applyFill="1" applyAlignment="1"/>
    <xf numFmtId="0" fontId="34" fillId="0" borderId="0" xfId="6" applyFont="1" applyAlignment="1"/>
    <xf numFmtId="0" fontId="34" fillId="0" borderId="0" xfId="6" applyFont="1" applyAlignment="1" applyProtection="1">
      <protection locked="0"/>
    </xf>
    <xf numFmtId="0" fontId="12" fillId="0" borderId="0" xfId="5" applyFont="1" applyAlignment="1" applyProtection="1">
      <alignment vertical="top" readingOrder="1"/>
      <protection locked="0"/>
    </xf>
    <xf numFmtId="0" fontId="34" fillId="0" borderId="0" xfId="6" applyFont="1" applyFill="1" applyBorder="1" applyAlignment="1">
      <alignment wrapText="1"/>
    </xf>
    <xf numFmtId="0" fontId="34" fillId="0" borderId="0" xfId="6" applyFont="1" applyAlignment="1" applyProtection="1">
      <alignment wrapText="1"/>
      <protection locked="0"/>
    </xf>
    <xf numFmtId="0" fontId="34" fillId="0" borderId="0" xfId="6" applyFont="1" applyAlignment="1"/>
    <xf numFmtId="0" fontId="16" fillId="0" borderId="0" xfId="0" applyFont="1" applyAlignment="1">
      <alignment horizontal="left"/>
    </xf>
    <xf numFmtId="0" fontId="16" fillId="0" borderId="1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 indent="4"/>
    </xf>
    <xf numFmtId="0" fontId="16" fillId="0" borderId="19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 indent="4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2" fillId="0" borderId="10" xfId="4" applyFont="1" applyBorder="1" applyAlignment="1" applyProtection="1">
      <alignment horizontal="left" vertical="top" wrapText="1" readingOrder="1"/>
      <protection locked="0"/>
    </xf>
    <xf numFmtId="0" fontId="7" fillId="0" borderId="10" xfId="4" applyFont="1" applyBorder="1" applyAlignment="1" applyProtection="1">
      <alignment vertical="top" wrapText="1"/>
      <protection locked="0"/>
    </xf>
    <xf numFmtId="0" fontId="7" fillId="0" borderId="15" xfId="4" applyFont="1" applyFill="1" applyBorder="1" applyAlignment="1" applyProtection="1">
      <alignment horizontal="center" vertical="center" wrapText="1"/>
      <protection locked="0"/>
    </xf>
    <xf numFmtId="0" fontId="7" fillId="0" borderId="14" xfId="4" applyFont="1" applyFill="1" applyBorder="1" applyAlignment="1" applyProtection="1">
      <alignment horizontal="center" vertical="center" wrapText="1"/>
      <protection locked="0"/>
    </xf>
    <xf numFmtId="0" fontId="7" fillId="0" borderId="39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wrapText="1"/>
      <protection locked="0"/>
    </xf>
    <xf numFmtId="0" fontId="7" fillId="0" borderId="40" xfId="4" applyFont="1" applyFill="1" applyBorder="1" applyAlignment="1" applyProtection="1">
      <alignment horizontal="center" vertical="center" wrapText="1"/>
      <protection locked="0"/>
    </xf>
    <xf numFmtId="0" fontId="7" fillId="0" borderId="41" xfId="4" applyFont="1" applyFill="1" applyBorder="1" applyAlignment="1" applyProtection="1">
      <alignment horizontal="center" vertical="center" wrapText="1"/>
      <protection locked="0"/>
    </xf>
    <xf numFmtId="0" fontId="7" fillId="0" borderId="42" xfId="4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1" fillId="2" borderId="4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2" fillId="0" borderId="4" xfId="4" applyFont="1" applyBorder="1" applyAlignment="1" applyProtection="1">
      <alignment horizontal="left" vertical="top" wrapText="1" readingOrder="1"/>
      <protection locked="0"/>
    </xf>
    <xf numFmtId="0" fontId="7" fillId="0" borderId="4" xfId="4" applyFont="1" applyBorder="1" applyAlignment="1" applyProtection="1">
      <alignment vertical="top" wrapText="1"/>
      <protection locked="0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7" fillId="0" borderId="37" xfId="4" applyFont="1" applyFill="1" applyBorder="1" applyAlignment="1" applyProtection="1">
      <alignment horizontal="center" vertical="center" wrapText="1"/>
      <protection locked="0"/>
    </xf>
    <xf numFmtId="0" fontId="7" fillId="0" borderId="38" xfId="4" applyFont="1" applyFill="1" applyBorder="1" applyAlignment="1" applyProtection="1">
      <alignment horizontal="center" vertical="center" wrapText="1"/>
      <protection locked="0"/>
    </xf>
    <xf numFmtId="0" fontId="7" fillId="0" borderId="36" xfId="4" applyFont="1" applyFill="1" applyBorder="1" applyAlignment="1" applyProtection="1">
      <alignment horizontal="center" vertical="center" wrapText="1"/>
      <protection locked="0"/>
    </xf>
    <xf numFmtId="0" fontId="7" fillId="0" borderId="18" xfId="4" applyFont="1" applyFill="1" applyBorder="1" applyAlignment="1" applyProtection="1">
      <alignment horizontal="center" vertical="center" wrapText="1"/>
      <protection locked="0"/>
    </xf>
    <xf numFmtId="0" fontId="7" fillId="0" borderId="7" xfId="4" applyFont="1" applyFill="1" applyBorder="1" applyAlignment="1" applyProtection="1">
      <alignment horizontal="center" vertical="center" wrapText="1"/>
      <protection locked="0"/>
    </xf>
    <xf numFmtId="0" fontId="7" fillId="0" borderId="20" xfId="4" applyFont="1" applyFill="1" applyBorder="1" applyAlignment="1" applyProtection="1">
      <alignment horizontal="center" vertical="center" wrapText="1"/>
      <protection locked="0"/>
    </xf>
    <xf numFmtId="0" fontId="7" fillId="0" borderId="30" xfId="4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5" fillId="2" borderId="19" xfId="4" applyFont="1" applyFill="1" applyBorder="1" applyAlignment="1" applyProtection="1">
      <alignment horizontal="left" vertical="top" wrapText="1" readingOrder="1"/>
      <protection locked="0"/>
    </xf>
    <xf numFmtId="0" fontId="7" fillId="2" borderId="19" xfId="4" applyFont="1" applyFill="1" applyBorder="1" applyAlignment="1" applyProtection="1">
      <alignment vertical="top" wrapText="1"/>
      <protection locked="0"/>
    </xf>
    <xf numFmtId="0" fontId="7" fillId="2" borderId="37" xfId="4" applyFont="1" applyFill="1" applyBorder="1" applyAlignment="1" applyProtection="1">
      <alignment horizontal="center" vertical="center" wrapText="1"/>
      <protection locked="0"/>
    </xf>
    <xf numFmtId="0" fontId="7" fillId="2" borderId="38" xfId="4" applyFont="1" applyFill="1" applyBorder="1" applyAlignment="1" applyProtection="1">
      <alignment horizontal="center" vertical="center" wrapText="1"/>
      <protection locked="0"/>
    </xf>
    <xf numFmtId="0" fontId="7" fillId="2" borderId="36" xfId="4" applyFont="1" applyFill="1" applyBorder="1" applyAlignment="1" applyProtection="1">
      <alignment horizontal="center" vertical="center" wrapText="1"/>
      <protection locked="0"/>
    </xf>
    <xf numFmtId="0" fontId="7" fillId="2" borderId="18" xfId="4" applyFont="1" applyFill="1" applyBorder="1" applyAlignment="1" applyProtection="1">
      <alignment horizontal="center" vertical="center" wrapText="1"/>
      <protection locked="0"/>
    </xf>
    <xf numFmtId="0" fontId="7" fillId="2" borderId="0" xfId="4" applyFont="1" applyFill="1" applyBorder="1" applyAlignment="1" applyProtection="1">
      <alignment horizontal="center" vertical="center" wrapText="1"/>
      <protection locked="0"/>
    </xf>
    <xf numFmtId="0" fontId="7" fillId="2" borderId="16" xfId="4" applyFont="1" applyFill="1" applyBorder="1" applyAlignment="1" applyProtection="1">
      <alignment horizontal="center" vertical="center" wrapText="1"/>
      <protection locked="0"/>
    </xf>
    <xf numFmtId="0" fontId="7" fillId="2" borderId="7" xfId="4" applyFont="1" applyFill="1" applyBorder="1" applyAlignment="1" applyProtection="1">
      <alignment horizontal="center" vertical="center" wrapText="1"/>
      <protection locked="0"/>
    </xf>
    <xf numFmtId="0" fontId="7" fillId="2" borderId="20" xfId="4" applyFont="1" applyFill="1" applyBorder="1" applyAlignment="1" applyProtection="1">
      <alignment horizontal="center" vertical="center" wrapText="1"/>
      <protection locked="0"/>
    </xf>
    <xf numFmtId="0" fontId="7" fillId="2" borderId="30" xfId="4" applyFont="1" applyFill="1" applyBorder="1" applyAlignment="1" applyProtection="1">
      <alignment horizontal="center" vertical="center" wrapText="1"/>
      <protection locked="0"/>
    </xf>
    <xf numFmtId="0" fontId="28" fillId="0" borderId="0" xfId="4" applyFont="1" applyAlignment="1" applyProtection="1">
      <alignment vertical="top" wrapText="1" readingOrder="1"/>
      <protection locked="0"/>
    </xf>
    <xf numFmtId="0" fontId="7" fillId="0" borderId="0" xfId="4" applyFont="1"/>
    <xf numFmtId="0" fontId="16" fillId="2" borderId="13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 wrapText="1"/>
    </xf>
    <xf numFmtId="0" fontId="21" fillId="2" borderId="16" xfId="0" applyFont="1" applyFill="1" applyBorder="1" applyAlignment="1">
      <alignment horizontal="center"/>
    </xf>
    <xf numFmtId="0" fontId="21" fillId="2" borderId="18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/>
    </xf>
    <xf numFmtId="0" fontId="20" fillId="2" borderId="19" xfId="0" applyFont="1" applyFill="1" applyBorder="1" applyAlignment="1">
      <alignment horizontal="center"/>
    </xf>
    <xf numFmtId="0" fontId="21" fillId="2" borderId="19" xfId="0" applyFont="1" applyFill="1" applyBorder="1" applyAlignment="1">
      <alignment horizontal="center" wrapText="1"/>
    </xf>
    <xf numFmtId="0" fontId="15" fillId="0" borderId="22" xfId="4" applyFont="1" applyBorder="1" applyAlignment="1" applyProtection="1">
      <alignment horizontal="left" vertical="top" wrapText="1" readingOrder="1"/>
      <protection locked="0"/>
    </xf>
    <xf numFmtId="0" fontId="7" fillId="0" borderId="22" xfId="4" applyFont="1" applyBorder="1" applyAlignment="1" applyProtection="1">
      <alignment vertical="top" wrapText="1"/>
      <protection locked="0"/>
    </xf>
    <xf numFmtId="0" fontId="7" fillId="4" borderId="15" xfId="4" applyFont="1" applyFill="1" applyBorder="1" applyAlignment="1" applyProtection="1">
      <alignment horizontal="center" vertical="center" wrapText="1" readingOrder="1"/>
      <protection locked="0"/>
    </xf>
    <xf numFmtId="0" fontId="7" fillId="4" borderId="14" xfId="4" applyFont="1" applyFill="1" applyBorder="1" applyAlignment="1" applyProtection="1">
      <alignment horizontal="center" vertical="center" wrapText="1" readingOrder="1"/>
      <protection locked="0"/>
    </xf>
    <xf numFmtId="0" fontId="7" fillId="4" borderId="17" xfId="4" applyFont="1" applyFill="1" applyBorder="1" applyAlignment="1" applyProtection="1">
      <alignment horizontal="center" vertical="center" wrapText="1" readingOrder="1"/>
      <protection locked="0"/>
    </xf>
    <xf numFmtId="0" fontId="7" fillId="4" borderId="0" xfId="4" applyFont="1" applyFill="1" applyBorder="1" applyAlignment="1" applyProtection="1">
      <alignment horizontal="center" vertical="center" wrapText="1" readingOrder="1"/>
      <protection locked="0"/>
    </xf>
    <xf numFmtId="0" fontId="7" fillId="4" borderId="23" xfId="4" applyFont="1" applyFill="1" applyBorder="1" applyAlignment="1" applyProtection="1">
      <alignment horizontal="center" vertical="center" wrapText="1" readingOrder="1"/>
      <protection locked="0"/>
    </xf>
    <xf numFmtId="0" fontId="7" fillId="4" borderId="24" xfId="4" applyFont="1" applyFill="1" applyBorder="1" applyAlignment="1" applyProtection="1">
      <alignment horizontal="center" vertical="center" wrapText="1" readingOrder="1"/>
      <protection locked="0"/>
    </xf>
    <xf numFmtId="0" fontId="15" fillId="2" borderId="22" xfId="4" applyFont="1" applyFill="1" applyBorder="1" applyAlignment="1" applyProtection="1">
      <alignment horizontal="left" vertical="top" wrapText="1" readingOrder="1"/>
      <protection locked="0"/>
    </xf>
    <xf numFmtId="0" fontId="7" fillId="2" borderId="22" xfId="4" applyFont="1" applyFill="1" applyBorder="1" applyAlignment="1" applyProtection="1">
      <alignment vertical="top" wrapText="1"/>
      <protection locked="0"/>
    </xf>
    <xf numFmtId="0" fontId="7" fillId="2" borderId="37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5" fillId="2" borderId="10" xfId="4" applyFont="1" applyFill="1" applyBorder="1" applyAlignment="1" applyProtection="1">
      <alignment horizontal="left" vertical="top" wrapText="1" readingOrder="1"/>
      <protection locked="0"/>
    </xf>
    <xf numFmtId="0" fontId="7" fillId="2" borderId="10" xfId="4" applyFont="1" applyFill="1" applyBorder="1" applyAlignment="1" applyProtection="1">
      <alignment vertical="top" wrapText="1"/>
      <protection locked="0"/>
    </xf>
    <xf numFmtId="0" fontId="7" fillId="0" borderId="31" xfId="4" applyFont="1" applyBorder="1" applyAlignment="1">
      <alignment horizontal="center" vertical="center"/>
    </xf>
    <xf numFmtId="0" fontId="7" fillId="0" borderId="11" xfId="4" applyFont="1" applyBorder="1" applyAlignment="1">
      <alignment horizontal="center" vertical="center"/>
    </xf>
    <xf numFmtId="0" fontId="7" fillId="0" borderId="12" xfId="4" applyFont="1" applyBorder="1" applyAlignment="1">
      <alignment horizontal="center" vertical="center"/>
    </xf>
    <xf numFmtId="0" fontId="12" fillId="0" borderId="0" xfId="4" applyFont="1" applyAlignment="1" applyProtection="1">
      <alignment vertical="top" wrapText="1" readingOrder="1"/>
      <protection locked="0"/>
    </xf>
    <xf numFmtId="0" fontId="12" fillId="0" borderId="0" xfId="4" applyFont="1"/>
    <xf numFmtId="0" fontId="7" fillId="4" borderId="2" xfId="4" applyFont="1" applyFill="1" applyBorder="1" applyAlignment="1" applyProtection="1">
      <alignment horizontal="center" vertical="center" wrapText="1" readingOrder="1"/>
      <protection locked="0"/>
    </xf>
    <xf numFmtId="0" fontId="15" fillId="0" borderId="19" xfId="5" applyFont="1" applyBorder="1" applyAlignment="1" applyProtection="1">
      <alignment horizontal="left" vertical="top" wrapText="1" readingOrder="1"/>
      <protection locked="0"/>
    </xf>
    <xf numFmtId="0" fontId="7" fillId="0" borderId="19" xfId="5" applyFont="1" applyBorder="1" applyAlignment="1" applyProtection="1">
      <alignment vertical="top" wrapText="1"/>
      <protection locked="0"/>
    </xf>
    <xf numFmtId="0" fontId="7" fillId="2" borderId="2" xfId="5" applyFont="1" applyFill="1" applyBorder="1" applyAlignment="1">
      <alignment horizontal="center" vertical="center" wrapText="1"/>
    </xf>
    <xf numFmtId="0" fontId="7" fillId="4" borderId="2" xfId="5" applyFont="1" applyFill="1" applyBorder="1" applyAlignment="1" applyProtection="1">
      <alignment horizontal="center" vertical="center" wrapText="1" readingOrder="1"/>
      <protection locked="0"/>
    </xf>
    <xf numFmtId="0" fontId="16" fillId="0" borderId="2" xfId="0" applyFont="1" applyBorder="1" applyAlignment="1">
      <alignment horizontal="center" vertical="center" wrapText="1"/>
    </xf>
    <xf numFmtId="0" fontId="15" fillId="2" borderId="19" xfId="5" applyFont="1" applyFill="1" applyBorder="1" applyAlignment="1" applyProtection="1">
      <alignment horizontal="left" vertical="top" wrapText="1" readingOrder="1"/>
      <protection locked="0"/>
    </xf>
    <xf numFmtId="0" fontId="7" fillId="2" borderId="19" xfId="5" applyFont="1" applyFill="1" applyBorder="1" applyAlignment="1" applyProtection="1">
      <alignment vertical="top" wrapText="1"/>
      <protection locked="0"/>
    </xf>
    <xf numFmtId="0" fontId="7" fillId="4" borderId="6" xfId="4" applyFont="1" applyFill="1" applyBorder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9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5" fillId="2" borderId="22" xfId="5" applyFont="1" applyFill="1" applyBorder="1" applyAlignment="1" applyProtection="1">
      <alignment horizontal="left" vertical="top" wrapText="1" readingOrder="1"/>
      <protection locked="0"/>
    </xf>
    <xf numFmtId="0" fontId="7" fillId="2" borderId="22" xfId="5" applyFont="1" applyFill="1" applyBorder="1" applyAlignment="1" applyProtection="1">
      <alignment vertical="top" wrapText="1"/>
      <protection locked="0"/>
    </xf>
    <xf numFmtId="0" fontId="7" fillId="4" borderId="25" xfId="5" applyFont="1" applyFill="1" applyBorder="1" applyAlignment="1" applyProtection="1">
      <alignment horizontal="center" vertical="center" wrapText="1" readingOrder="1"/>
      <protection locked="0"/>
    </xf>
    <xf numFmtId="0" fontId="7" fillId="2" borderId="26" xfId="5" applyFont="1" applyFill="1" applyBorder="1" applyAlignment="1" applyProtection="1">
      <alignment vertical="center" wrapText="1"/>
      <protection locked="0"/>
    </xf>
    <xf numFmtId="0" fontId="7" fillId="2" borderId="27" xfId="5" applyFont="1" applyFill="1" applyBorder="1" applyAlignment="1" applyProtection="1">
      <alignment vertical="center" wrapText="1"/>
      <protection locked="0"/>
    </xf>
    <xf numFmtId="0" fontId="7" fillId="4" borderId="17" xfId="5" applyFont="1" applyFill="1" applyBorder="1" applyAlignment="1" applyProtection="1">
      <alignment vertical="center" wrapText="1"/>
      <protection locked="0"/>
    </xf>
    <xf numFmtId="0" fontId="7" fillId="2" borderId="0" xfId="5" applyFont="1" applyFill="1" applyAlignment="1">
      <alignment vertical="center"/>
    </xf>
    <xf numFmtId="0" fontId="7" fillId="2" borderId="21" xfId="5" applyFont="1" applyFill="1" applyBorder="1" applyAlignment="1" applyProtection="1">
      <alignment vertical="center" wrapText="1"/>
      <protection locked="0"/>
    </xf>
    <xf numFmtId="0" fontId="16" fillId="0" borderId="0" xfId="0" quotePrefix="1" applyFont="1" applyAlignment="1">
      <alignment horizontal="left"/>
    </xf>
  </cellXfs>
  <cellStyles count="7">
    <cellStyle name="[StdExit()]" xfId="1"/>
    <cellStyle name="Dziesiętny 2" xfId="3"/>
    <cellStyle name="Dziesiętny 3" xfId="2"/>
    <cellStyle name="Hiperłącze" xfId="6" builtinId="8"/>
    <cellStyle name="Normalny" xfId="0" builtinId="0"/>
    <cellStyle name="Normalny 2" xfId="4"/>
    <cellStyle name="Normalny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E13" sqref="E13"/>
    </sheetView>
  </sheetViews>
  <sheetFormatPr defaultColWidth="8.85546875" defaultRowHeight="12.75" x14ac:dyDescent="0.2"/>
  <cols>
    <col min="1" max="1" width="13.42578125" style="17" customWidth="1"/>
    <col min="2" max="16384" width="8.85546875" style="17"/>
  </cols>
  <sheetData>
    <row r="1" spans="1:2" x14ac:dyDescent="0.2">
      <c r="A1" s="17" t="s">
        <v>362</v>
      </c>
    </row>
    <row r="2" spans="1:2" x14ac:dyDescent="0.2">
      <c r="A2" s="36" t="s">
        <v>363</v>
      </c>
    </row>
    <row r="3" spans="1:2" x14ac:dyDescent="0.2">
      <c r="A3" s="17" t="s">
        <v>364</v>
      </c>
      <c r="B3" s="17" t="s">
        <v>365</v>
      </c>
    </row>
    <row r="4" spans="1:2" x14ac:dyDescent="0.2">
      <c r="A4" s="17" t="s">
        <v>366</v>
      </c>
      <c r="B4" s="36" t="s">
        <v>367</v>
      </c>
    </row>
    <row r="5" spans="1:2" x14ac:dyDescent="0.2">
      <c r="A5" s="17" t="s">
        <v>368</v>
      </c>
      <c r="B5" s="17" t="s">
        <v>369</v>
      </c>
    </row>
    <row r="6" spans="1:2" x14ac:dyDescent="0.2">
      <c r="A6" s="17" t="s">
        <v>370</v>
      </c>
      <c r="B6" s="36" t="s">
        <v>371</v>
      </c>
    </row>
    <row r="7" spans="1:2" x14ac:dyDescent="0.2">
      <c r="A7" s="408" t="s">
        <v>372</v>
      </c>
      <c r="B7" s="17" t="s">
        <v>373</v>
      </c>
    </row>
    <row r="8" spans="1:2" x14ac:dyDescent="0.2">
      <c r="B8" s="36" t="s">
        <v>374</v>
      </c>
    </row>
    <row r="9" spans="1:2" x14ac:dyDescent="0.2">
      <c r="A9" s="17" t="s">
        <v>375</v>
      </c>
      <c r="B9" s="17" t="s">
        <v>376</v>
      </c>
    </row>
    <row r="10" spans="1:2" x14ac:dyDescent="0.2">
      <c r="A10" s="17" t="s">
        <v>377</v>
      </c>
      <c r="B10" s="36" t="s">
        <v>378</v>
      </c>
    </row>
    <row r="11" spans="1:2" x14ac:dyDescent="0.2">
      <c r="A11" s="17" t="s">
        <v>379</v>
      </c>
      <c r="B11" s="17" t="s">
        <v>380</v>
      </c>
    </row>
    <row r="12" spans="1:2" x14ac:dyDescent="0.2">
      <c r="A12" s="17" t="s">
        <v>381</v>
      </c>
      <c r="B12" s="36" t="s">
        <v>382</v>
      </c>
    </row>
    <row r="13" spans="1:2" x14ac:dyDescent="0.2">
      <c r="A13" s="17" t="s">
        <v>383</v>
      </c>
      <c r="B13" s="17" t="s">
        <v>384</v>
      </c>
    </row>
    <row r="14" spans="1:2" x14ac:dyDescent="0.2">
      <c r="A14" s="36" t="s">
        <v>385</v>
      </c>
      <c r="B14" s="36" t="s">
        <v>386</v>
      </c>
    </row>
    <row r="15" spans="1:2" x14ac:dyDescent="0.2">
      <c r="A15" s="17" t="s">
        <v>387</v>
      </c>
      <c r="B15" s="17" t="s">
        <v>388</v>
      </c>
    </row>
    <row r="16" spans="1:2" x14ac:dyDescent="0.2">
      <c r="A16" s="17" t="s">
        <v>389</v>
      </c>
      <c r="B16" s="36" t="s">
        <v>390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="80" zoomScaleNormal="80" workbookViewId="0">
      <selection sqref="A1:G2"/>
    </sheetView>
  </sheetViews>
  <sheetFormatPr defaultRowHeight="12.75" x14ac:dyDescent="0.2"/>
  <cols>
    <col min="1" max="1" width="38.140625" style="17" customWidth="1"/>
    <col min="2" max="8" width="17.42578125" style="17" customWidth="1"/>
    <col min="9" max="16384" width="9.140625" style="17"/>
  </cols>
  <sheetData>
    <row r="1" spans="1:8" x14ac:dyDescent="0.2">
      <c r="A1" s="17" t="s">
        <v>164</v>
      </c>
    </row>
    <row r="2" spans="1:8" x14ac:dyDescent="0.2">
      <c r="A2" s="273" t="s">
        <v>220</v>
      </c>
      <c r="B2" s="273"/>
      <c r="C2" s="273"/>
      <c r="D2" s="273"/>
      <c r="E2" s="273"/>
      <c r="F2" s="273"/>
      <c r="G2" s="273"/>
    </row>
    <row r="4" spans="1:8" ht="15" customHeight="1" x14ac:dyDescent="0.2">
      <c r="A4" s="303" t="s">
        <v>324</v>
      </c>
      <c r="B4" s="296" t="s">
        <v>315</v>
      </c>
      <c r="C4" s="296" t="s">
        <v>316</v>
      </c>
      <c r="D4" s="296"/>
      <c r="E4" s="296"/>
      <c r="F4" s="296"/>
      <c r="G4" s="296"/>
      <c r="H4" s="296"/>
    </row>
    <row r="5" spans="1:8" ht="29.25" customHeight="1" x14ac:dyDescent="0.2">
      <c r="A5" s="303"/>
      <c r="B5" s="296"/>
      <c r="C5" s="296" t="s">
        <v>317</v>
      </c>
      <c r="D5" s="296" t="s">
        <v>318</v>
      </c>
      <c r="E5" s="296" t="s">
        <v>319</v>
      </c>
      <c r="F5" s="296" t="s">
        <v>320</v>
      </c>
      <c r="G5" s="296" t="s">
        <v>321</v>
      </c>
      <c r="H5" s="296" t="s">
        <v>322</v>
      </c>
    </row>
    <row r="6" spans="1:8" ht="29.25" customHeight="1" x14ac:dyDescent="0.2">
      <c r="A6" s="303"/>
      <c r="B6" s="296"/>
      <c r="C6" s="296"/>
      <c r="D6" s="296"/>
      <c r="E6" s="296"/>
      <c r="F6" s="296"/>
      <c r="G6" s="296"/>
      <c r="H6" s="296"/>
    </row>
    <row r="7" spans="1:8" ht="29.25" customHeight="1" x14ac:dyDescent="0.2">
      <c r="A7" s="303"/>
      <c r="B7" s="296" t="s">
        <v>323</v>
      </c>
      <c r="C7" s="296"/>
      <c r="D7" s="296"/>
      <c r="E7" s="296"/>
      <c r="F7" s="296"/>
      <c r="G7" s="296"/>
      <c r="H7" s="296"/>
    </row>
    <row r="8" spans="1:8" s="84" customFormat="1" x14ac:dyDescent="0.2">
      <c r="A8" s="60" t="s">
        <v>33</v>
      </c>
      <c r="B8" s="19">
        <v>8376469.4000000004</v>
      </c>
      <c r="C8" s="19">
        <v>2283079.7999999998</v>
      </c>
      <c r="D8" s="19">
        <v>2814487.9</v>
      </c>
      <c r="E8" s="82">
        <v>1261214</v>
      </c>
      <c r="F8" s="82">
        <v>642271.5</v>
      </c>
      <c r="G8" s="83">
        <v>766217</v>
      </c>
      <c r="H8" s="82">
        <v>609199.19999999995</v>
      </c>
    </row>
    <row r="9" spans="1:8" s="84" customFormat="1" x14ac:dyDescent="0.2">
      <c r="A9" s="62" t="s">
        <v>37</v>
      </c>
      <c r="B9" s="19"/>
      <c r="C9" s="19"/>
      <c r="D9" s="19"/>
      <c r="E9" s="82"/>
      <c r="F9" s="82"/>
      <c r="G9" s="83"/>
      <c r="H9" s="82"/>
    </row>
    <row r="10" spans="1:8" x14ac:dyDescent="0.2">
      <c r="A10" s="63" t="s">
        <v>38</v>
      </c>
      <c r="B10" s="22">
        <v>1168658.8</v>
      </c>
      <c r="C10" s="22">
        <v>681043.5</v>
      </c>
      <c r="D10" s="22">
        <v>146953.70000000001</v>
      </c>
      <c r="E10" s="78">
        <v>145329.1</v>
      </c>
      <c r="F10" s="78">
        <v>71017.8</v>
      </c>
      <c r="G10" s="78">
        <v>33013.599999999999</v>
      </c>
      <c r="H10" s="78">
        <v>91301.1</v>
      </c>
    </row>
    <row r="11" spans="1:8" ht="25.5" x14ac:dyDescent="0.2">
      <c r="A11" s="65" t="s">
        <v>39</v>
      </c>
      <c r="B11" s="22"/>
      <c r="C11" s="22"/>
      <c r="D11" s="22"/>
      <c r="E11" s="78"/>
      <c r="F11" s="78"/>
      <c r="G11" s="78"/>
      <c r="H11" s="78"/>
    </row>
    <row r="12" spans="1:8" x14ac:dyDescent="0.2">
      <c r="A12" s="63" t="s">
        <v>34</v>
      </c>
      <c r="B12" s="22">
        <v>2052819</v>
      </c>
      <c r="C12" s="22">
        <v>361747.8</v>
      </c>
      <c r="D12" s="22">
        <v>1050067</v>
      </c>
      <c r="E12" s="78">
        <v>267681.59999999998</v>
      </c>
      <c r="F12" s="78" t="s">
        <v>2</v>
      </c>
      <c r="G12" s="78">
        <v>93602.4</v>
      </c>
      <c r="H12" s="78" t="s">
        <v>2</v>
      </c>
    </row>
    <row r="13" spans="1:8" x14ac:dyDescent="0.2">
      <c r="A13" s="63" t="s">
        <v>41</v>
      </c>
      <c r="B13" s="22"/>
      <c r="C13" s="22"/>
      <c r="D13" s="22"/>
      <c r="E13" s="78"/>
      <c r="F13" s="78"/>
      <c r="G13" s="78"/>
      <c r="H13" s="78"/>
    </row>
    <row r="14" spans="1:8" x14ac:dyDescent="0.2">
      <c r="A14" s="66" t="s">
        <v>42</v>
      </c>
      <c r="B14" s="22">
        <v>486605.3</v>
      </c>
      <c r="C14" s="22">
        <v>168910.3</v>
      </c>
      <c r="D14" s="22">
        <v>78929</v>
      </c>
      <c r="E14" s="78" t="s">
        <v>2</v>
      </c>
      <c r="F14" s="78">
        <v>153441.5</v>
      </c>
      <c r="G14" s="78" t="s">
        <v>2</v>
      </c>
      <c r="H14" s="78" t="s">
        <v>8</v>
      </c>
    </row>
    <row r="15" spans="1:8" x14ac:dyDescent="0.2">
      <c r="A15" s="67" t="s">
        <v>43</v>
      </c>
      <c r="B15" s="22"/>
      <c r="C15" s="22"/>
      <c r="D15" s="22"/>
      <c r="E15" s="78"/>
      <c r="F15" s="78"/>
      <c r="G15" s="78"/>
      <c r="H15" s="78"/>
    </row>
    <row r="16" spans="1:8" x14ac:dyDescent="0.2">
      <c r="A16" s="63" t="s">
        <v>35</v>
      </c>
      <c r="B16" s="22">
        <v>4196838.9000000004</v>
      </c>
      <c r="C16" s="22">
        <v>1109245.8</v>
      </c>
      <c r="D16" s="22">
        <v>1127194.6000000001</v>
      </c>
      <c r="E16" s="78">
        <v>589803.1</v>
      </c>
      <c r="F16" s="78">
        <v>235862.7</v>
      </c>
      <c r="G16" s="78">
        <v>625134.69999999995</v>
      </c>
      <c r="H16" s="28">
        <v>509598</v>
      </c>
    </row>
    <row r="17" spans="1:8" x14ac:dyDescent="0.2">
      <c r="A17" s="65" t="s">
        <v>29</v>
      </c>
      <c r="B17" s="22"/>
      <c r="C17" s="22"/>
      <c r="D17" s="22"/>
      <c r="E17" s="78"/>
      <c r="F17" s="78"/>
      <c r="G17" s="78"/>
      <c r="H17" s="28"/>
    </row>
    <row r="18" spans="1:8" x14ac:dyDescent="0.2">
      <c r="A18" s="63" t="s">
        <v>36</v>
      </c>
      <c r="B18" s="22">
        <v>958152.7</v>
      </c>
      <c r="C18" s="22">
        <v>131042.7</v>
      </c>
      <c r="D18" s="22">
        <v>490272.6</v>
      </c>
      <c r="E18" s="78">
        <v>258400.1</v>
      </c>
      <c r="F18" s="78" t="s">
        <v>2</v>
      </c>
      <c r="G18" s="78">
        <v>14466.3</v>
      </c>
      <c r="H18" s="78" t="s">
        <v>2</v>
      </c>
    </row>
    <row r="19" spans="1:8" x14ac:dyDescent="0.2">
      <c r="A19" s="68" t="s">
        <v>32</v>
      </c>
      <c r="B19" s="22"/>
      <c r="C19" s="22"/>
      <c r="D19" s="22"/>
      <c r="E19" s="78"/>
      <c r="F19" s="78"/>
      <c r="G19" s="78"/>
      <c r="H19" s="78"/>
    </row>
    <row r="20" spans="1:8" x14ac:dyDescent="0.2">
      <c r="A20" s="86"/>
      <c r="B20" s="299" t="s">
        <v>165</v>
      </c>
      <c r="C20" s="299"/>
      <c r="D20" s="299"/>
      <c r="E20" s="299"/>
      <c r="F20" s="299"/>
      <c r="G20" s="299"/>
      <c r="H20" s="299"/>
    </row>
    <row r="21" spans="1:8" x14ac:dyDescent="0.2">
      <c r="A21" s="61"/>
      <c r="B21" s="302" t="s">
        <v>167</v>
      </c>
      <c r="C21" s="299"/>
      <c r="D21" s="299"/>
      <c r="E21" s="299"/>
      <c r="F21" s="299"/>
      <c r="G21" s="299"/>
      <c r="H21" s="299"/>
    </row>
    <row r="22" spans="1:8" s="84" customFormat="1" x14ac:dyDescent="0.2">
      <c r="A22" s="60" t="s">
        <v>33</v>
      </c>
      <c r="B22" s="19">
        <v>7182550.0999999996</v>
      </c>
      <c r="C22" s="19">
        <v>2030254.6</v>
      </c>
      <c r="D22" s="19">
        <v>2211219.2999999998</v>
      </c>
      <c r="E22" s="82">
        <v>1068357.5</v>
      </c>
      <c r="F22" s="82">
        <v>573057.6</v>
      </c>
      <c r="G22" s="82">
        <v>717539.7</v>
      </c>
      <c r="H22" s="82">
        <v>582121.4</v>
      </c>
    </row>
    <row r="23" spans="1:8" s="84" customFormat="1" x14ac:dyDescent="0.2">
      <c r="A23" s="62" t="s">
        <v>37</v>
      </c>
      <c r="B23" s="19"/>
      <c r="C23" s="19"/>
      <c r="D23" s="19"/>
      <c r="E23" s="82"/>
      <c r="F23" s="82"/>
      <c r="G23" s="82"/>
      <c r="H23" s="82"/>
    </row>
    <row r="24" spans="1:8" ht="33" customHeight="1" x14ac:dyDescent="0.2">
      <c r="A24" s="63" t="s">
        <v>38</v>
      </c>
      <c r="B24" s="22">
        <v>1066665.3</v>
      </c>
      <c r="C24" s="22">
        <v>620935.6</v>
      </c>
      <c r="D24" s="22">
        <v>123586.7</v>
      </c>
      <c r="E24" s="78">
        <v>135412.4</v>
      </c>
      <c r="F24" s="78">
        <v>64223.199999999997</v>
      </c>
      <c r="G24" s="78">
        <v>32584.1</v>
      </c>
      <c r="H24" s="78">
        <v>89923.4</v>
      </c>
    </row>
    <row r="25" spans="1:8" ht="25.5" x14ac:dyDescent="0.2">
      <c r="A25" s="65" t="s">
        <v>39</v>
      </c>
      <c r="B25" s="22"/>
      <c r="C25" s="22"/>
      <c r="D25" s="22"/>
      <c r="E25" s="78"/>
      <c r="F25" s="78"/>
      <c r="G25" s="78"/>
      <c r="H25" s="78"/>
    </row>
    <row r="26" spans="1:8" x14ac:dyDescent="0.2">
      <c r="A26" s="63" t="s">
        <v>34</v>
      </c>
      <c r="B26" s="22">
        <v>1747268.1</v>
      </c>
      <c r="C26" s="22">
        <v>329116.5</v>
      </c>
      <c r="D26" s="22">
        <v>857773.7</v>
      </c>
      <c r="E26" s="78">
        <v>221036.5</v>
      </c>
      <c r="F26" s="78" t="s">
        <v>2</v>
      </c>
      <c r="G26" s="78">
        <v>90978.7</v>
      </c>
      <c r="H26" s="78" t="s">
        <v>2</v>
      </c>
    </row>
    <row r="27" spans="1:8" x14ac:dyDescent="0.2">
      <c r="A27" s="63" t="s">
        <v>41</v>
      </c>
      <c r="B27" s="22"/>
      <c r="C27" s="22"/>
      <c r="D27" s="22"/>
      <c r="E27" s="78"/>
      <c r="F27" s="78"/>
      <c r="G27" s="78"/>
      <c r="H27" s="78"/>
    </row>
    <row r="28" spans="1:8" x14ac:dyDescent="0.2">
      <c r="A28" s="66" t="s">
        <v>42</v>
      </c>
      <c r="B28" s="22">
        <v>433238.6</v>
      </c>
      <c r="C28" s="22">
        <v>151046.6</v>
      </c>
      <c r="D28" s="22">
        <v>72790.600000000006</v>
      </c>
      <c r="E28" s="78" t="s">
        <v>2</v>
      </c>
      <c r="F28" s="78">
        <v>129396.7</v>
      </c>
      <c r="G28" s="78" t="s">
        <v>2</v>
      </c>
      <c r="H28" s="78" t="s">
        <v>8</v>
      </c>
    </row>
    <row r="29" spans="1:8" x14ac:dyDescent="0.2">
      <c r="A29" s="67" t="s">
        <v>43</v>
      </c>
      <c r="B29" s="22"/>
      <c r="C29" s="22"/>
      <c r="D29" s="22"/>
      <c r="E29" s="78"/>
      <c r="F29" s="78"/>
      <c r="G29" s="78"/>
      <c r="H29" s="78"/>
    </row>
    <row r="30" spans="1:8" x14ac:dyDescent="0.2">
      <c r="A30" s="63" t="s">
        <v>35</v>
      </c>
      <c r="B30" s="22">
        <v>3627864.8</v>
      </c>
      <c r="C30" s="22">
        <v>966985.2</v>
      </c>
      <c r="D30" s="22">
        <v>907677.3</v>
      </c>
      <c r="E30" s="78">
        <v>478108.5</v>
      </c>
      <c r="F30" s="78">
        <v>211358.7</v>
      </c>
      <c r="G30" s="78">
        <v>579619.4</v>
      </c>
      <c r="H30" s="78">
        <v>484115.6</v>
      </c>
    </row>
    <row r="31" spans="1:8" x14ac:dyDescent="0.2">
      <c r="A31" s="65" t="s">
        <v>29</v>
      </c>
      <c r="B31" s="22"/>
      <c r="C31" s="22"/>
      <c r="D31" s="22"/>
      <c r="E31" s="78"/>
      <c r="F31" s="78"/>
      <c r="G31" s="78"/>
      <c r="H31" s="78"/>
    </row>
    <row r="32" spans="1:8" x14ac:dyDescent="0.2">
      <c r="A32" s="63" t="s">
        <v>36</v>
      </c>
      <c r="B32" s="22">
        <v>740751.9</v>
      </c>
      <c r="C32" s="22">
        <v>113217.3</v>
      </c>
      <c r="D32" s="22">
        <v>322181.5</v>
      </c>
      <c r="E32" s="78">
        <v>233800.2</v>
      </c>
      <c r="F32" s="78" t="s">
        <v>2</v>
      </c>
      <c r="G32" s="78">
        <v>14357.5</v>
      </c>
      <c r="H32" s="78" t="s">
        <v>2</v>
      </c>
    </row>
    <row r="33" spans="1:8" x14ac:dyDescent="0.2">
      <c r="A33" s="68" t="s">
        <v>32</v>
      </c>
      <c r="B33" s="22"/>
      <c r="C33" s="22"/>
      <c r="D33" s="22"/>
      <c r="E33" s="78"/>
      <c r="F33" s="78"/>
      <c r="G33" s="78"/>
      <c r="H33" s="78"/>
    </row>
    <row r="34" spans="1:8" x14ac:dyDescent="0.2">
      <c r="A34" s="86"/>
      <c r="B34" s="299" t="s">
        <v>166</v>
      </c>
      <c r="C34" s="299"/>
      <c r="D34" s="299"/>
      <c r="E34" s="299"/>
      <c r="F34" s="299"/>
      <c r="G34" s="299"/>
      <c r="H34" s="299"/>
    </row>
    <row r="35" spans="1:8" x14ac:dyDescent="0.2">
      <c r="A35" s="61"/>
      <c r="B35" s="302" t="s">
        <v>168</v>
      </c>
      <c r="C35" s="299"/>
      <c r="D35" s="299"/>
      <c r="E35" s="299"/>
      <c r="F35" s="299"/>
      <c r="G35" s="299"/>
      <c r="H35" s="299"/>
    </row>
    <row r="36" spans="1:8" s="84" customFormat="1" x14ac:dyDescent="0.2">
      <c r="A36" s="60" t="s">
        <v>33</v>
      </c>
      <c r="B36" s="19">
        <v>1193919.3</v>
      </c>
      <c r="C36" s="19">
        <v>252825.3</v>
      </c>
      <c r="D36" s="19">
        <v>603268.69999999995</v>
      </c>
      <c r="E36" s="19">
        <v>192856.4</v>
      </c>
      <c r="F36" s="19">
        <v>69213.899999999994</v>
      </c>
      <c r="G36" s="19">
        <v>48677.2</v>
      </c>
      <c r="H36" s="19">
        <v>27077.8</v>
      </c>
    </row>
    <row r="37" spans="1:8" s="84" customFormat="1" x14ac:dyDescent="0.2">
      <c r="A37" s="62" t="s">
        <v>37</v>
      </c>
      <c r="B37" s="19"/>
      <c r="C37" s="19"/>
      <c r="D37" s="19"/>
      <c r="E37" s="19"/>
      <c r="F37" s="19"/>
      <c r="G37" s="19"/>
      <c r="H37" s="19"/>
    </row>
    <row r="38" spans="1:8" x14ac:dyDescent="0.2">
      <c r="A38" s="63" t="s">
        <v>38</v>
      </c>
      <c r="B38" s="22">
        <v>101993.5</v>
      </c>
      <c r="C38" s="22">
        <v>60107.9</v>
      </c>
      <c r="D38" s="22">
        <v>23367</v>
      </c>
      <c r="E38" s="22">
        <v>9916.7999999999993</v>
      </c>
      <c r="F38" s="22">
        <v>6794.6</v>
      </c>
      <c r="G38" s="22">
        <v>429.4</v>
      </c>
      <c r="H38" s="22">
        <v>1377.7</v>
      </c>
    </row>
    <row r="39" spans="1:8" ht="25.5" x14ac:dyDescent="0.2">
      <c r="A39" s="65" t="s">
        <v>39</v>
      </c>
      <c r="B39" s="22"/>
      <c r="C39" s="22"/>
      <c r="D39" s="22"/>
      <c r="E39" s="22"/>
      <c r="F39" s="22"/>
      <c r="G39" s="22"/>
      <c r="H39" s="22"/>
    </row>
    <row r="40" spans="1:8" x14ac:dyDescent="0.2">
      <c r="A40" s="63" t="s">
        <v>34</v>
      </c>
      <c r="B40" s="22">
        <v>305550.90000000002</v>
      </c>
      <c r="C40" s="22">
        <v>32631.3</v>
      </c>
      <c r="D40" s="22">
        <v>192293.3</v>
      </c>
      <c r="E40" s="22">
        <v>46645.2</v>
      </c>
      <c r="F40" s="22">
        <v>31259.3</v>
      </c>
      <c r="G40" s="22">
        <v>2623.7</v>
      </c>
      <c r="H40" s="22">
        <v>98.2</v>
      </c>
    </row>
    <row r="41" spans="1:8" x14ac:dyDescent="0.2">
      <c r="A41" s="63" t="s">
        <v>41</v>
      </c>
      <c r="B41" s="22"/>
      <c r="C41" s="22"/>
      <c r="D41" s="22"/>
      <c r="E41" s="22"/>
      <c r="F41" s="22"/>
      <c r="G41" s="22"/>
      <c r="H41" s="22"/>
    </row>
    <row r="42" spans="1:8" x14ac:dyDescent="0.2">
      <c r="A42" s="66" t="s">
        <v>42</v>
      </c>
      <c r="B42" s="22">
        <v>53366.7</v>
      </c>
      <c r="C42" s="22">
        <v>17863.7</v>
      </c>
      <c r="D42" s="22">
        <v>6138.4</v>
      </c>
      <c r="E42" s="22">
        <v>3992.5</v>
      </c>
      <c r="F42" s="22">
        <v>24044.9</v>
      </c>
      <c r="G42" s="22">
        <v>1327.3</v>
      </c>
      <c r="H42" s="78" t="s">
        <v>8</v>
      </c>
    </row>
    <row r="43" spans="1:8" x14ac:dyDescent="0.2">
      <c r="A43" s="67" t="s">
        <v>43</v>
      </c>
      <c r="B43" s="22"/>
      <c r="C43" s="22"/>
      <c r="D43" s="22"/>
      <c r="E43" s="22"/>
      <c r="F43" s="22"/>
      <c r="G43" s="22"/>
      <c r="H43" s="78"/>
    </row>
    <row r="44" spans="1:8" x14ac:dyDescent="0.2">
      <c r="A44" s="63" t="s">
        <v>35</v>
      </c>
      <c r="B44" s="22">
        <v>217400.8</v>
      </c>
      <c r="C44" s="22">
        <v>17825.400000000001</v>
      </c>
      <c r="D44" s="22">
        <v>168091.1</v>
      </c>
      <c r="E44" s="22">
        <v>24599.9</v>
      </c>
      <c r="F44" s="22">
        <v>6656.1</v>
      </c>
      <c r="G44" s="22">
        <v>108.9</v>
      </c>
      <c r="H44" s="22">
        <v>119.4</v>
      </c>
    </row>
    <row r="45" spans="1:8" x14ac:dyDescent="0.2">
      <c r="A45" s="65" t="s">
        <v>29</v>
      </c>
      <c r="B45" s="22"/>
      <c r="C45" s="22"/>
      <c r="D45" s="22"/>
      <c r="E45" s="22"/>
      <c r="F45" s="22"/>
      <c r="G45" s="22"/>
      <c r="H45" s="22"/>
    </row>
    <row r="46" spans="1:8" x14ac:dyDescent="0.2">
      <c r="A46" s="63" t="s">
        <v>36</v>
      </c>
      <c r="B46" s="22">
        <v>568974.1</v>
      </c>
      <c r="C46" s="22">
        <v>142260.6</v>
      </c>
      <c r="D46" s="22">
        <v>219517.3</v>
      </c>
      <c r="E46" s="22">
        <v>111694.6</v>
      </c>
      <c r="F46" s="22">
        <v>24503.9</v>
      </c>
      <c r="G46" s="22">
        <v>45515.3</v>
      </c>
      <c r="H46" s="22">
        <v>25482.400000000001</v>
      </c>
    </row>
    <row r="47" spans="1:8" x14ac:dyDescent="0.2">
      <c r="A47" s="68" t="s">
        <v>32</v>
      </c>
      <c r="B47" s="22"/>
      <c r="C47" s="22"/>
      <c r="D47" s="22"/>
      <c r="E47" s="22"/>
      <c r="F47" s="22"/>
      <c r="G47" s="22"/>
      <c r="H47" s="22"/>
    </row>
    <row r="48" spans="1:8" x14ac:dyDescent="0.2">
      <c r="A48" s="87"/>
    </row>
    <row r="49" spans="1:1" x14ac:dyDescent="0.2">
      <c r="A49" s="87"/>
    </row>
    <row r="50" spans="1:1" x14ac:dyDescent="0.2">
      <c r="A50" s="87"/>
    </row>
  </sheetData>
  <mergeCells count="15">
    <mergeCell ref="B34:H34"/>
    <mergeCell ref="B35:H35"/>
    <mergeCell ref="A2:G2"/>
    <mergeCell ref="B4:B6"/>
    <mergeCell ref="C4:H4"/>
    <mergeCell ref="B20:H20"/>
    <mergeCell ref="B21:H21"/>
    <mergeCell ref="C5:C6"/>
    <mergeCell ref="D5:D6"/>
    <mergeCell ref="E5:E6"/>
    <mergeCell ref="F5:F6"/>
    <mergeCell ref="G5:G6"/>
    <mergeCell ref="H5:H6"/>
    <mergeCell ref="A4:A7"/>
    <mergeCell ref="B7:H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GridLines="0" zoomScale="90" zoomScaleNormal="90" workbookViewId="0">
      <selection sqref="A1:G2"/>
    </sheetView>
  </sheetViews>
  <sheetFormatPr defaultColWidth="9.140625" defaultRowHeight="12.75" x14ac:dyDescent="0.2"/>
  <cols>
    <col min="1" max="1" width="11" style="37" customWidth="1"/>
    <col min="2" max="2" width="22.42578125" style="37" customWidth="1"/>
    <col min="3" max="3" width="19.28515625" style="37" customWidth="1"/>
    <col min="4" max="4" width="26.7109375" style="37" customWidth="1"/>
    <col min="5" max="11" width="16.42578125" style="37" customWidth="1"/>
    <col min="12" max="16384" width="9.140625" style="37"/>
  </cols>
  <sheetData>
    <row r="1" spans="1:11" x14ac:dyDescent="0.2">
      <c r="A1" s="37" t="s">
        <v>187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8.75" customHeight="1" x14ac:dyDescent="0.2">
      <c r="A2" s="277" t="s">
        <v>221</v>
      </c>
      <c r="B2" s="277"/>
      <c r="C2" s="277"/>
      <c r="D2" s="277"/>
      <c r="E2" s="277"/>
      <c r="F2" s="277"/>
      <c r="G2" s="277"/>
    </row>
    <row r="3" spans="1:11" ht="18.75" customHeight="1" x14ac:dyDescent="0.2">
      <c r="A3" s="53"/>
      <c r="B3" s="53"/>
      <c r="C3" s="53"/>
      <c r="D3" s="53"/>
      <c r="E3" s="53"/>
      <c r="F3" s="53"/>
      <c r="G3" s="53"/>
    </row>
    <row r="4" spans="1:11" ht="18.75" customHeight="1" x14ac:dyDescent="0.2">
      <c r="A4" s="313" t="s">
        <v>250</v>
      </c>
      <c r="B4" s="314"/>
      <c r="C4" s="314"/>
      <c r="D4" s="315"/>
      <c r="E4" s="311" t="s">
        <v>282</v>
      </c>
      <c r="F4" s="306" t="s">
        <v>283</v>
      </c>
      <c r="G4" s="307"/>
      <c r="H4" s="307"/>
      <c r="I4" s="307"/>
      <c r="J4" s="307"/>
      <c r="K4" s="308"/>
    </row>
    <row r="5" spans="1:11" ht="31.5" customHeight="1" x14ac:dyDescent="0.2">
      <c r="A5" s="316"/>
      <c r="B5" s="289"/>
      <c r="C5" s="289"/>
      <c r="D5" s="290"/>
      <c r="E5" s="320"/>
      <c r="F5" s="309" t="s">
        <v>284</v>
      </c>
      <c r="G5" s="309" t="s">
        <v>285</v>
      </c>
      <c r="H5" s="309" t="s">
        <v>286</v>
      </c>
      <c r="I5" s="311" t="s">
        <v>287</v>
      </c>
      <c r="J5" s="311" t="s">
        <v>289</v>
      </c>
      <c r="K5" s="311" t="s">
        <v>288</v>
      </c>
    </row>
    <row r="6" spans="1:11" ht="31.5" customHeight="1" x14ac:dyDescent="0.2">
      <c r="A6" s="316"/>
      <c r="B6" s="289"/>
      <c r="C6" s="289"/>
      <c r="D6" s="290"/>
      <c r="E6" s="312"/>
      <c r="F6" s="310"/>
      <c r="G6" s="310"/>
      <c r="H6" s="310"/>
      <c r="I6" s="312"/>
      <c r="J6" s="312"/>
      <c r="K6" s="312"/>
    </row>
    <row r="7" spans="1:11" ht="31.5" customHeight="1" x14ac:dyDescent="0.2">
      <c r="A7" s="317"/>
      <c r="B7" s="318"/>
      <c r="C7" s="318"/>
      <c r="D7" s="319"/>
      <c r="E7" s="309" t="s">
        <v>290</v>
      </c>
      <c r="F7" s="309"/>
      <c r="G7" s="309"/>
      <c r="H7" s="309"/>
      <c r="I7" s="309"/>
      <c r="J7" s="309"/>
      <c r="K7" s="309"/>
    </row>
    <row r="8" spans="1:11" x14ac:dyDescent="0.2">
      <c r="A8" s="54" t="s">
        <v>44</v>
      </c>
      <c r="B8" s="54"/>
      <c r="C8" s="54"/>
      <c r="D8" s="54"/>
      <c r="E8" s="55">
        <v>17943044.600000001</v>
      </c>
      <c r="F8" s="55">
        <v>4508036.5</v>
      </c>
      <c r="G8" s="55">
        <v>8950885.3000000007</v>
      </c>
      <c r="H8" s="55">
        <v>1747384.8</v>
      </c>
      <c r="I8" s="55">
        <v>776466.4</v>
      </c>
      <c r="J8" s="55">
        <v>1304845.1000000001</v>
      </c>
      <c r="K8" s="55">
        <v>655426.6</v>
      </c>
    </row>
    <row r="9" spans="1:11" x14ac:dyDescent="0.2">
      <c r="A9" s="304"/>
      <c r="B9" s="304" t="s">
        <v>45</v>
      </c>
      <c r="C9" s="54"/>
      <c r="D9" s="54"/>
      <c r="E9" s="55">
        <v>833556.5</v>
      </c>
      <c r="F9" s="55" t="s">
        <v>2</v>
      </c>
      <c r="G9" s="55">
        <v>344218</v>
      </c>
      <c r="H9" s="55" t="s">
        <v>2</v>
      </c>
      <c r="I9" s="55">
        <v>56776.1</v>
      </c>
      <c r="J9" s="55">
        <v>106799.2</v>
      </c>
      <c r="K9" s="55" t="s">
        <v>2</v>
      </c>
    </row>
    <row r="10" spans="1:11" x14ac:dyDescent="0.2">
      <c r="A10" s="305"/>
      <c r="B10" s="305"/>
      <c r="C10" s="304" t="s">
        <v>46</v>
      </c>
      <c r="D10" s="54"/>
      <c r="E10" s="55">
        <v>699403.1</v>
      </c>
      <c r="F10" s="55">
        <v>112590</v>
      </c>
      <c r="G10" s="55">
        <v>269049.7</v>
      </c>
      <c r="H10" s="55">
        <v>129303</v>
      </c>
      <c r="I10" s="55">
        <v>55076.2</v>
      </c>
      <c r="J10" s="55">
        <v>89719</v>
      </c>
      <c r="K10" s="55">
        <v>43665.2</v>
      </c>
    </row>
    <row r="11" spans="1:11" x14ac:dyDescent="0.2">
      <c r="A11" s="305"/>
      <c r="B11" s="305"/>
      <c r="C11" s="305"/>
      <c r="D11" s="54" t="s">
        <v>47</v>
      </c>
      <c r="E11" s="55">
        <v>70031</v>
      </c>
      <c r="F11" s="55">
        <v>2348.5</v>
      </c>
      <c r="G11" s="55">
        <v>48424.4</v>
      </c>
      <c r="H11" s="55">
        <v>17181.900000000001</v>
      </c>
      <c r="I11" s="55" t="s">
        <v>2</v>
      </c>
      <c r="J11" s="55" t="s">
        <v>2</v>
      </c>
      <c r="K11" s="55" t="s">
        <v>8</v>
      </c>
    </row>
    <row r="12" spans="1:11" x14ac:dyDescent="0.2">
      <c r="A12" s="305"/>
      <c r="B12" s="305"/>
      <c r="C12" s="305"/>
      <c r="D12" s="54" t="s">
        <v>48</v>
      </c>
      <c r="E12" s="55">
        <v>495371</v>
      </c>
      <c r="F12" s="55" t="s">
        <v>2</v>
      </c>
      <c r="G12" s="55">
        <v>160540</v>
      </c>
      <c r="H12" s="55">
        <v>94907.3</v>
      </c>
      <c r="I12" s="55">
        <v>4917.7</v>
      </c>
      <c r="J12" s="55">
        <v>84730.6</v>
      </c>
      <c r="K12" s="55" t="s">
        <v>2</v>
      </c>
    </row>
    <row r="13" spans="1:11" x14ac:dyDescent="0.2">
      <c r="A13" s="305"/>
      <c r="B13" s="305"/>
      <c r="C13" s="305"/>
      <c r="D13" s="54" t="s">
        <v>49</v>
      </c>
      <c r="E13" s="55">
        <v>23264.5</v>
      </c>
      <c r="F13" s="55">
        <v>280.7</v>
      </c>
      <c r="G13" s="55">
        <v>13286</v>
      </c>
      <c r="H13" s="55" t="s">
        <v>2</v>
      </c>
      <c r="I13" s="55" t="s">
        <v>2</v>
      </c>
      <c r="J13" s="55" t="s">
        <v>2</v>
      </c>
      <c r="K13" s="55" t="s">
        <v>2</v>
      </c>
    </row>
    <row r="14" spans="1:11" x14ac:dyDescent="0.2">
      <c r="A14" s="305"/>
      <c r="B14" s="305"/>
      <c r="C14" s="305"/>
      <c r="D14" s="54" t="s">
        <v>50</v>
      </c>
      <c r="E14" s="55">
        <v>34454.5</v>
      </c>
      <c r="F14" s="55">
        <v>1095.5999999999999</v>
      </c>
      <c r="G14" s="55">
        <v>24257.8</v>
      </c>
      <c r="H14" s="55" t="s">
        <v>2</v>
      </c>
      <c r="I14" s="55">
        <v>685.2</v>
      </c>
      <c r="J14" s="55" t="s">
        <v>2</v>
      </c>
      <c r="K14" s="55" t="s">
        <v>8</v>
      </c>
    </row>
    <row r="15" spans="1:11" x14ac:dyDescent="0.2">
      <c r="A15" s="305"/>
      <c r="B15" s="305"/>
      <c r="C15" s="305"/>
      <c r="D15" s="54" t="s">
        <v>51</v>
      </c>
      <c r="E15" s="55">
        <v>76282.100000000006</v>
      </c>
      <c r="F15" s="55" t="s">
        <v>2</v>
      </c>
      <c r="G15" s="55">
        <v>22541.4</v>
      </c>
      <c r="H15" s="55">
        <v>7483.2</v>
      </c>
      <c r="I15" s="55" t="s">
        <v>2</v>
      </c>
      <c r="J15" s="55" t="s">
        <v>2</v>
      </c>
      <c r="K15" s="55" t="s">
        <v>8</v>
      </c>
    </row>
    <row r="16" spans="1:11" x14ac:dyDescent="0.2">
      <c r="A16" s="305"/>
      <c r="B16" s="305"/>
      <c r="C16" s="304" t="s">
        <v>148</v>
      </c>
      <c r="D16" s="54"/>
      <c r="E16" s="55">
        <v>134153.4</v>
      </c>
      <c r="F16" s="55" t="s">
        <v>2</v>
      </c>
      <c r="G16" s="55">
        <v>75168.3</v>
      </c>
      <c r="H16" s="55" t="s">
        <v>2</v>
      </c>
      <c r="I16" s="55">
        <v>1699.9</v>
      </c>
      <c r="J16" s="55">
        <v>17080.099999999999</v>
      </c>
      <c r="K16" s="55" t="s">
        <v>2</v>
      </c>
    </row>
    <row r="17" spans="1:11" x14ac:dyDescent="0.2">
      <c r="A17" s="305"/>
      <c r="B17" s="305"/>
      <c r="C17" s="305"/>
      <c r="D17" s="54" t="s">
        <v>53</v>
      </c>
      <c r="E17" s="55">
        <v>120623.9</v>
      </c>
      <c r="F17" s="55" t="s">
        <v>2</v>
      </c>
      <c r="G17" s="55">
        <v>65122.2</v>
      </c>
      <c r="H17" s="55" t="s">
        <v>2</v>
      </c>
      <c r="I17" s="55" t="s">
        <v>2</v>
      </c>
      <c r="J17" s="55">
        <v>17080.099999999999</v>
      </c>
      <c r="K17" s="55" t="s">
        <v>2</v>
      </c>
    </row>
    <row r="18" spans="1:11" ht="30" customHeight="1" x14ac:dyDescent="0.2">
      <c r="A18" s="305"/>
      <c r="B18" s="305"/>
      <c r="C18" s="305"/>
      <c r="D18" s="54" t="s">
        <v>54</v>
      </c>
      <c r="E18" s="55">
        <v>13529.5</v>
      </c>
      <c r="F18" s="55" t="s">
        <v>2</v>
      </c>
      <c r="G18" s="55">
        <v>10046.1</v>
      </c>
      <c r="H18" s="55">
        <v>805.6</v>
      </c>
      <c r="I18" s="55" t="s">
        <v>2</v>
      </c>
      <c r="J18" s="55" t="s">
        <v>8</v>
      </c>
      <c r="K18" s="55" t="s">
        <v>2</v>
      </c>
    </row>
    <row r="19" spans="1:11" x14ac:dyDescent="0.2">
      <c r="A19" s="305"/>
      <c r="B19" s="304" t="s">
        <v>55</v>
      </c>
      <c r="C19" s="54"/>
      <c r="D19" s="54"/>
      <c r="E19" s="55">
        <v>6878354.2000000002</v>
      </c>
      <c r="F19" s="55">
        <v>1560872.8</v>
      </c>
      <c r="G19" s="55">
        <v>3392184.3</v>
      </c>
      <c r="H19" s="55">
        <v>756837.9</v>
      </c>
      <c r="I19" s="55">
        <v>200483.3</v>
      </c>
      <c r="J19" s="55">
        <v>769075.3</v>
      </c>
      <c r="K19" s="55">
        <v>198900.6</v>
      </c>
    </row>
    <row r="20" spans="1:11" x14ac:dyDescent="0.2">
      <c r="A20" s="305"/>
      <c r="B20" s="305"/>
      <c r="C20" s="304" t="s">
        <v>56</v>
      </c>
      <c r="D20" s="54"/>
      <c r="E20" s="55">
        <v>304952.09999999998</v>
      </c>
      <c r="F20" s="55">
        <v>16979.900000000001</v>
      </c>
      <c r="G20" s="55">
        <v>238777.1</v>
      </c>
      <c r="H20" s="55">
        <v>2898.8</v>
      </c>
      <c r="I20" s="55">
        <v>14496.4</v>
      </c>
      <c r="J20" s="55">
        <v>18166.599999999999</v>
      </c>
      <c r="K20" s="55">
        <v>13633.3</v>
      </c>
    </row>
    <row r="21" spans="1:11" x14ac:dyDescent="0.2">
      <c r="A21" s="305"/>
      <c r="B21" s="305"/>
      <c r="C21" s="305"/>
      <c r="D21" s="54" t="s">
        <v>57</v>
      </c>
      <c r="E21" s="55" t="s">
        <v>2</v>
      </c>
      <c r="F21" s="55" t="s">
        <v>8</v>
      </c>
      <c r="G21" s="55" t="s">
        <v>2</v>
      </c>
      <c r="H21" s="55" t="s">
        <v>8</v>
      </c>
      <c r="I21" s="55" t="s">
        <v>2</v>
      </c>
      <c r="J21" s="55" t="s">
        <v>8</v>
      </c>
      <c r="K21" s="55" t="s">
        <v>2</v>
      </c>
    </row>
    <row r="22" spans="1:11" x14ac:dyDescent="0.2">
      <c r="A22" s="305"/>
      <c r="B22" s="305"/>
      <c r="C22" s="305"/>
      <c r="D22" s="54" t="s">
        <v>58</v>
      </c>
      <c r="E22" s="55">
        <v>23694.9</v>
      </c>
      <c r="F22" s="55" t="s">
        <v>8</v>
      </c>
      <c r="G22" s="55">
        <v>23632.6</v>
      </c>
      <c r="H22" s="55" t="s">
        <v>8</v>
      </c>
      <c r="I22" s="55" t="s">
        <v>8</v>
      </c>
      <c r="J22" s="55" t="s">
        <v>2</v>
      </c>
      <c r="K22" s="55" t="s">
        <v>2</v>
      </c>
    </row>
    <row r="23" spans="1:11" x14ac:dyDescent="0.2">
      <c r="A23" s="305"/>
      <c r="B23" s="305"/>
      <c r="C23" s="305"/>
      <c r="D23" s="54" t="s">
        <v>59</v>
      </c>
      <c r="E23" s="55">
        <v>29424.6</v>
      </c>
      <c r="F23" s="55" t="s">
        <v>2</v>
      </c>
      <c r="G23" s="55">
        <v>23877.3</v>
      </c>
      <c r="H23" s="55" t="s">
        <v>8</v>
      </c>
      <c r="I23" s="55" t="s">
        <v>2</v>
      </c>
      <c r="J23" s="55" t="s">
        <v>2</v>
      </c>
      <c r="K23" s="55" t="s">
        <v>2</v>
      </c>
    </row>
    <row r="24" spans="1:11" x14ac:dyDescent="0.2">
      <c r="A24" s="305"/>
      <c r="B24" s="305"/>
      <c r="C24" s="305"/>
      <c r="D24" s="54" t="s">
        <v>60</v>
      </c>
      <c r="E24" s="55">
        <v>91608.6</v>
      </c>
      <c r="F24" s="55">
        <v>1578.9</v>
      </c>
      <c r="G24" s="55">
        <v>79934.3</v>
      </c>
      <c r="H24" s="55" t="s">
        <v>2</v>
      </c>
      <c r="I24" s="55" t="s">
        <v>2</v>
      </c>
      <c r="J24" s="55">
        <v>5378.8</v>
      </c>
      <c r="K24" s="55">
        <v>3011.2</v>
      </c>
    </row>
    <row r="25" spans="1:11" x14ac:dyDescent="0.2">
      <c r="A25" s="305"/>
      <c r="B25" s="305"/>
      <c r="C25" s="305"/>
      <c r="D25" s="54" t="s">
        <v>61</v>
      </c>
      <c r="E25" s="55">
        <v>55149.599999999999</v>
      </c>
      <c r="F25" s="55">
        <v>11758.2</v>
      </c>
      <c r="G25" s="55">
        <v>11848</v>
      </c>
      <c r="H25" s="55" t="s">
        <v>2</v>
      </c>
      <c r="I25" s="55" t="s">
        <v>2</v>
      </c>
      <c r="J25" s="55">
        <v>10970</v>
      </c>
      <c r="K25" s="55" t="s">
        <v>2</v>
      </c>
    </row>
    <row r="26" spans="1:11" x14ac:dyDescent="0.2">
      <c r="A26" s="305"/>
      <c r="B26" s="305"/>
      <c r="C26" s="305"/>
      <c r="D26" s="54" t="s">
        <v>62</v>
      </c>
      <c r="E26" s="55" t="s">
        <v>2</v>
      </c>
      <c r="F26" s="55" t="s">
        <v>2</v>
      </c>
      <c r="G26" s="55" t="s">
        <v>2</v>
      </c>
      <c r="H26" s="55" t="s">
        <v>8</v>
      </c>
      <c r="I26" s="55" t="s">
        <v>2</v>
      </c>
      <c r="J26" s="55" t="s">
        <v>8</v>
      </c>
      <c r="K26" s="55" t="s">
        <v>2</v>
      </c>
    </row>
    <row r="27" spans="1:11" x14ac:dyDescent="0.2">
      <c r="A27" s="305"/>
      <c r="B27" s="305"/>
      <c r="C27" s="304" t="s">
        <v>63</v>
      </c>
      <c r="D27" s="54"/>
      <c r="E27" s="55">
        <v>6573402.0999999996</v>
      </c>
      <c r="F27" s="55">
        <v>1543892.9</v>
      </c>
      <c r="G27" s="55">
        <v>3153407.3</v>
      </c>
      <c r="H27" s="55">
        <v>753939.1</v>
      </c>
      <c r="I27" s="55">
        <v>185986.9</v>
      </c>
      <c r="J27" s="55">
        <v>750908.6</v>
      </c>
      <c r="K27" s="55">
        <v>185267.3</v>
      </c>
    </row>
    <row r="28" spans="1:11" ht="25.5" x14ac:dyDescent="0.2">
      <c r="A28" s="305"/>
      <c r="B28" s="305"/>
      <c r="C28" s="305"/>
      <c r="D28" s="54" t="s">
        <v>64</v>
      </c>
      <c r="E28" s="55">
        <v>5961011.4000000004</v>
      </c>
      <c r="F28" s="55">
        <v>1447213</v>
      </c>
      <c r="G28" s="55">
        <v>2854460.9</v>
      </c>
      <c r="H28" s="55">
        <v>648116.30000000005</v>
      </c>
      <c r="I28" s="55">
        <v>82849</v>
      </c>
      <c r="J28" s="55">
        <v>743424.1</v>
      </c>
      <c r="K28" s="55">
        <v>184948.2</v>
      </c>
    </row>
    <row r="29" spans="1:11" ht="25.5" x14ac:dyDescent="0.2">
      <c r="A29" s="305"/>
      <c r="B29" s="305"/>
      <c r="C29" s="305"/>
      <c r="D29" s="54" t="s">
        <v>65</v>
      </c>
      <c r="E29" s="55">
        <v>295649.90000000002</v>
      </c>
      <c r="F29" s="55" t="s">
        <v>2</v>
      </c>
      <c r="G29" s="55">
        <v>239315.20000000001</v>
      </c>
      <c r="H29" s="55" t="s">
        <v>2</v>
      </c>
      <c r="I29" s="55" t="s">
        <v>2</v>
      </c>
      <c r="J29" s="55" t="s">
        <v>2</v>
      </c>
      <c r="K29" s="55" t="s">
        <v>2</v>
      </c>
    </row>
    <row r="30" spans="1:11" ht="25.5" x14ac:dyDescent="0.2">
      <c r="A30" s="305"/>
      <c r="B30" s="305"/>
      <c r="C30" s="305"/>
      <c r="D30" s="54" t="s">
        <v>66</v>
      </c>
      <c r="E30" s="55">
        <v>316740.8</v>
      </c>
      <c r="F30" s="55" t="s">
        <v>2</v>
      </c>
      <c r="G30" s="55">
        <v>59631.199999999997</v>
      </c>
      <c r="H30" s="55" t="s">
        <v>2</v>
      </c>
      <c r="I30" s="55" t="s">
        <v>2</v>
      </c>
      <c r="J30" s="55" t="s">
        <v>2</v>
      </c>
      <c r="K30" s="55" t="s">
        <v>2</v>
      </c>
    </row>
    <row r="31" spans="1:11" x14ac:dyDescent="0.2">
      <c r="A31" s="305"/>
      <c r="B31" s="304" t="s">
        <v>149</v>
      </c>
      <c r="C31" s="54"/>
      <c r="D31" s="54"/>
      <c r="E31" s="55">
        <v>1565389.5</v>
      </c>
      <c r="F31" s="55">
        <v>168116.3</v>
      </c>
      <c r="G31" s="55">
        <v>818374.3</v>
      </c>
      <c r="H31" s="55">
        <v>191813.6</v>
      </c>
      <c r="I31" s="55">
        <v>149151.79999999999</v>
      </c>
      <c r="J31" s="55">
        <v>127970</v>
      </c>
      <c r="K31" s="55">
        <v>109963.5</v>
      </c>
    </row>
    <row r="32" spans="1:11" x14ac:dyDescent="0.2">
      <c r="A32" s="305"/>
      <c r="B32" s="305"/>
      <c r="C32" s="304" t="s">
        <v>169</v>
      </c>
      <c r="D32" s="54"/>
      <c r="E32" s="55">
        <v>624930.6</v>
      </c>
      <c r="F32" s="55">
        <v>86626.1</v>
      </c>
      <c r="G32" s="55">
        <v>163204.79999999999</v>
      </c>
      <c r="H32" s="55">
        <v>121163.9</v>
      </c>
      <c r="I32" s="55">
        <v>122854</v>
      </c>
      <c r="J32" s="55">
        <v>66017.899999999994</v>
      </c>
      <c r="K32" s="55">
        <v>65063.8</v>
      </c>
    </row>
    <row r="33" spans="1:11" x14ac:dyDescent="0.2">
      <c r="A33" s="305"/>
      <c r="B33" s="305"/>
      <c r="C33" s="305"/>
      <c r="D33" s="54" t="s">
        <v>69</v>
      </c>
      <c r="E33" s="55">
        <v>4861.5</v>
      </c>
      <c r="F33" s="55">
        <v>1033.5999999999999</v>
      </c>
      <c r="G33" s="55" t="s">
        <v>2</v>
      </c>
      <c r="H33" s="55">
        <v>417.4</v>
      </c>
      <c r="I33" s="55" t="s">
        <v>2</v>
      </c>
      <c r="J33" s="55" t="s">
        <v>8</v>
      </c>
      <c r="K33" s="55" t="s">
        <v>8</v>
      </c>
    </row>
    <row r="34" spans="1:11" ht="25.5" x14ac:dyDescent="0.2">
      <c r="A34" s="305"/>
      <c r="B34" s="305"/>
      <c r="C34" s="305"/>
      <c r="D34" s="54" t="s">
        <v>70</v>
      </c>
      <c r="E34" s="55">
        <v>9173.2000000000007</v>
      </c>
      <c r="F34" s="55" t="s">
        <v>2</v>
      </c>
      <c r="G34" s="55">
        <v>7741.5</v>
      </c>
      <c r="H34" s="55" t="s">
        <v>2</v>
      </c>
      <c r="I34" s="55" t="s">
        <v>2</v>
      </c>
      <c r="J34" s="55" t="s">
        <v>2</v>
      </c>
      <c r="K34" s="55" t="s">
        <v>2</v>
      </c>
    </row>
    <row r="35" spans="1:11" x14ac:dyDescent="0.2">
      <c r="A35" s="305"/>
      <c r="B35" s="305"/>
      <c r="C35" s="305"/>
      <c r="D35" s="54" t="s">
        <v>71</v>
      </c>
      <c r="E35" s="55">
        <v>496572.6</v>
      </c>
      <c r="F35" s="55">
        <v>81357.899999999994</v>
      </c>
      <c r="G35" s="55">
        <v>113470.9</v>
      </c>
      <c r="H35" s="55">
        <v>117504.6</v>
      </c>
      <c r="I35" s="55">
        <v>54110.5</v>
      </c>
      <c r="J35" s="55">
        <v>65112.6</v>
      </c>
      <c r="K35" s="55">
        <v>65016.2</v>
      </c>
    </row>
    <row r="36" spans="1:11" x14ac:dyDescent="0.2">
      <c r="A36" s="305"/>
      <c r="B36" s="305"/>
      <c r="C36" s="305"/>
      <c r="D36" s="54" t="s">
        <v>72</v>
      </c>
      <c r="E36" s="55">
        <v>114323.3</v>
      </c>
      <c r="F36" s="55" t="s">
        <v>2</v>
      </c>
      <c r="G36" s="55" t="s">
        <v>2</v>
      </c>
      <c r="H36" s="55" t="s">
        <v>2</v>
      </c>
      <c r="I36" s="55">
        <v>66850.100000000006</v>
      </c>
      <c r="J36" s="55" t="s">
        <v>2</v>
      </c>
      <c r="K36" s="55" t="s">
        <v>2</v>
      </c>
    </row>
    <row r="37" spans="1:11" x14ac:dyDescent="0.2">
      <c r="A37" s="305"/>
      <c r="B37" s="305"/>
      <c r="C37" s="304" t="s">
        <v>73</v>
      </c>
      <c r="D37" s="54"/>
      <c r="E37" s="55">
        <v>762879.7</v>
      </c>
      <c r="F37" s="55">
        <v>57741</v>
      </c>
      <c r="G37" s="55">
        <v>572893.69999999995</v>
      </c>
      <c r="H37" s="55">
        <v>42515.3</v>
      </c>
      <c r="I37" s="55">
        <v>19711.400000000001</v>
      </c>
      <c r="J37" s="55">
        <v>40709.800000000003</v>
      </c>
      <c r="K37" s="55">
        <v>29308.5</v>
      </c>
    </row>
    <row r="38" spans="1:11" x14ac:dyDescent="0.2">
      <c r="A38" s="305"/>
      <c r="B38" s="305"/>
      <c r="C38" s="305"/>
      <c r="D38" s="54" t="s">
        <v>74</v>
      </c>
      <c r="E38" s="55">
        <v>30764.5</v>
      </c>
      <c r="F38" s="55" t="s">
        <v>2</v>
      </c>
      <c r="G38" s="55">
        <v>18735.2</v>
      </c>
      <c r="H38" s="55">
        <v>216.1</v>
      </c>
      <c r="I38" s="55" t="s">
        <v>2</v>
      </c>
      <c r="J38" s="55" t="s">
        <v>2</v>
      </c>
      <c r="K38" s="55" t="s">
        <v>2</v>
      </c>
    </row>
    <row r="39" spans="1:11" x14ac:dyDescent="0.2">
      <c r="A39" s="305"/>
      <c r="B39" s="305"/>
      <c r="C39" s="305"/>
      <c r="D39" s="54" t="s">
        <v>75</v>
      </c>
      <c r="E39" s="55">
        <v>14295.4</v>
      </c>
      <c r="F39" s="55" t="s">
        <v>2</v>
      </c>
      <c r="G39" s="55">
        <v>12030.5</v>
      </c>
      <c r="H39" s="55" t="s">
        <v>2</v>
      </c>
      <c r="I39" s="55" t="s">
        <v>2</v>
      </c>
      <c r="J39" s="55">
        <v>66</v>
      </c>
      <c r="K39" s="55" t="s">
        <v>2</v>
      </c>
    </row>
    <row r="40" spans="1:11" x14ac:dyDescent="0.2">
      <c r="A40" s="305"/>
      <c r="B40" s="305"/>
      <c r="C40" s="305"/>
      <c r="D40" s="54" t="s">
        <v>76</v>
      </c>
      <c r="E40" s="55">
        <v>543525.19999999995</v>
      </c>
      <c r="F40" s="55">
        <v>38781.4</v>
      </c>
      <c r="G40" s="55">
        <v>393205.4</v>
      </c>
      <c r="H40" s="55">
        <v>29716.2</v>
      </c>
      <c r="I40" s="55">
        <v>14539.6</v>
      </c>
      <c r="J40" s="55">
        <v>38392.400000000001</v>
      </c>
      <c r="K40" s="55">
        <v>28890.3</v>
      </c>
    </row>
    <row r="41" spans="1:11" x14ac:dyDescent="0.2">
      <c r="A41" s="305"/>
      <c r="B41" s="305"/>
      <c r="C41" s="305"/>
      <c r="D41" s="54" t="s">
        <v>77</v>
      </c>
      <c r="E41" s="55">
        <v>174294.6</v>
      </c>
      <c r="F41" s="55">
        <v>5688</v>
      </c>
      <c r="G41" s="55">
        <v>148922.6</v>
      </c>
      <c r="H41" s="55" t="s">
        <v>2</v>
      </c>
      <c r="I41" s="55">
        <v>4688.7</v>
      </c>
      <c r="J41" s="55" t="s">
        <v>2</v>
      </c>
      <c r="K41" s="55" t="s">
        <v>2</v>
      </c>
    </row>
    <row r="42" spans="1:11" x14ac:dyDescent="0.2">
      <c r="A42" s="305"/>
      <c r="B42" s="305"/>
      <c r="C42" s="304" t="s">
        <v>170</v>
      </c>
      <c r="D42" s="54"/>
      <c r="E42" s="55">
        <v>177579.2</v>
      </c>
      <c r="F42" s="55">
        <v>23749.3</v>
      </c>
      <c r="G42" s="55">
        <v>82275.8</v>
      </c>
      <c r="H42" s="55">
        <v>28134.400000000001</v>
      </c>
      <c r="I42" s="55">
        <v>6586.3</v>
      </c>
      <c r="J42" s="55">
        <v>21242.3</v>
      </c>
      <c r="K42" s="55">
        <v>15591.1</v>
      </c>
    </row>
    <row r="43" spans="1:11" x14ac:dyDescent="0.2">
      <c r="A43" s="305"/>
      <c r="B43" s="305"/>
      <c r="C43" s="305"/>
      <c r="D43" s="54" t="s">
        <v>79</v>
      </c>
      <c r="E43" s="55">
        <v>146408.4</v>
      </c>
      <c r="F43" s="55">
        <v>16879.8</v>
      </c>
      <c r="G43" s="55">
        <v>66435.199999999997</v>
      </c>
      <c r="H43" s="55">
        <v>26845.4</v>
      </c>
      <c r="I43" s="55" t="s">
        <v>2</v>
      </c>
      <c r="J43" s="55" t="s">
        <v>2</v>
      </c>
      <c r="K43" s="55">
        <v>15158.8</v>
      </c>
    </row>
    <row r="44" spans="1:11" x14ac:dyDescent="0.2">
      <c r="A44" s="305"/>
      <c r="B44" s="305"/>
      <c r="C44" s="305"/>
      <c r="D44" s="54" t="s">
        <v>80</v>
      </c>
      <c r="E44" s="55">
        <v>27563.9</v>
      </c>
      <c r="F44" s="55" t="s">
        <v>2</v>
      </c>
      <c r="G44" s="55" t="s">
        <v>2</v>
      </c>
      <c r="H44" s="55">
        <v>1289.0999999999999</v>
      </c>
      <c r="I44" s="55" t="s">
        <v>2</v>
      </c>
      <c r="J44" s="55" t="s">
        <v>2</v>
      </c>
      <c r="K44" s="55" t="s">
        <v>2</v>
      </c>
    </row>
    <row r="45" spans="1:11" x14ac:dyDescent="0.2">
      <c r="A45" s="305"/>
      <c r="B45" s="305"/>
      <c r="C45" s="305"/>
      <c r="D45" s="54" t="s">
        <v>81</v>
      </c>
      <c r="E45" s="55">
        <v>3606.9</v>
      </c>
      <c r="F45" s="55" t="s">
        <v>2</v>
      </c>
      <c r="G45" s="55" t="s">
        <v>2</v>
      </c>
      <c r="H45" s="55" t="s">
        <v>8</v>
      </c>
      <c r="I45" s="55" t="s">
        <v>8</v>
      </c>
      <c r="J45" s="55" t="s">
        <v>8</v>
      </c>
      <c r="K45" s="55" t="s">
        <v>2</v>
      </c>
    </row>
    <row r="46" spans="1:11" x14ac:dyDescent="0.2">
      <c r="A46" s="305"/>
      <c r="B46" s="304" t="s">
        <v>82</v>
      </c>
      <c r="C46" s="54"/>
      <c r="D46" s="54"/>
      <c r="E46" s="55">
        <v>1353780.4</v>
      </c>
      <c r="F46" s="55">
        <v>214340.4</v>
      </c>
      <c r="G46" s="55">
        <v>737299.3</v>
      </c>
      <c r="H46" s="55" t="s">
        <v>2</v>
      </c>
      <c r="I46" s="55">
        <v>146401.79999999999</v>
      </c>
      <c r="J46" s="55">
        <v>80200.899999999994</v>
      </c>
      <c r="K46" s="55" t="s">
        <v>2</v>
      </c>
    </row>
    <row r="47" spans="1:11" x14ac:dyDescent="0.2">
      <c r="A47" s="305"/>
      <c r="B47" s="305"/>
      <c r="C47" s="304" t="s">
        <v>83</v>
      </c>
      <c r="D47" s="54"/>
      <c r="E47" s="55">
        <v>83849.600000000006</v>
      </c>
      <c r="F47" s="55">
        <v>8074.4</v>
      </c>
      <c r="G47" s="55">
        <v>64164.2</v>
      </c>
      <c r="H47" s="55" t="s">
        <v>2</v>
      </c>
      <c r="I47" s="55">
        <v>872.7</v>
      </c>
      <c r="J47" s="55">
        <v>5340.8</v>
      </c>
      <c r="K47" s="55" t="s">
        <v>2</v>
      </c>
    </row>
    <row r="48" spans="1:11" x14ac:dyDescent="0.2">
      <c r="A48" s="305"/>
      <c r="B48" s="305"/>
      <c r="C48" s="305"/>
      <c r="D48" s="54" t="s">
        <v>84</v>
      </c>
      <c r="E48" s="55">
        <v>12777.4</v>
      </c>
      <c r="F48" s="55" t="s">
        <v>2</v>
      </c>
      <c r="G48" s="55">
        <v>12659.1</v>
      </c>
      <c r="H48" s="55" t="s">
        <v>2</v>
      </c>
      <c r="I48" s="55" t="s">
        <v>2</v>
      </c>
      <c r="J48" s="55" t="s">
        <v>8</v>
      </c>
      <c r="K48" s="55" t="s">
        <v>8</v>
      </c>
    </row>
    <row r="49" spans="1:11" x14ac:dyDescent="0.2">
      <c r="A49" s="305"/>
      <c r="B49" s="305"/>
      <c r="C49" s="305"/>
      <c r="D49" s="54" t="s">
        <v>85</v>
      </c>
      <c r="E49" s="55">
        <v>71072.2</v>
      </c>
      <c r="F49" s="55" t="s">
        <v>2</v>
      </c>
      <c r="G49" s="55">
        <v>51505.1</v>
      </c>
      <c r="H49" s="55" t="s">
        <v>2</v>
      </c>
      <c r="I49" s="55" t="s">
        <v>2</v>
      </c>
      <c r="J49" s="55">
        <v>5340.8</v>
      </c>
      <c r="K49" s="55" t="s">
        <v>2</v>
      </c>
    </row>
    <row r="50" spans="1:11" x14ac:dyDescent="0.2">
      <c r="A50" s="305"/>
      <c r="B50" s="305"/>
      <c r="C50" s="304" t="s">
        <v>86</v>
      </c>
      <c r="D50" s="54"/>
      <c r="E50" s="55">
        <v>1081203</v>
      </c>
      <c r="F50" s="55">
        <v>184476.9</v>
      </c>
      <c r="G50" s="55">
        <v>558169.59999999998</v>
      </c>
      <c r="H50" s="55">
        <v>75731.3</v>
      </c>
      <c r="I50" s="55">
        <v>134962.4</v>
      </c>
      <c r="J50" s="55">
        <v>68280.2</v>
      </c>
      <c r="K50" s="55">
        <v>59582.5</v>
      </c>
    </row>
    <row r="51" spans="1:11" x14ac:dyDescent="0.2">
      <c r="A51" s="305"/>
      <c r="B51" s="305"/>
      <c r="C51" s="305"/>
      <c r="D51" s="54" t="s">
        <v>87</v>
      </c>
      <c r="E51" s="55">
        <v>102300.1</v>
      </c>
      <c r="F51" s="55">
        <v>3331.8</v>
      </c>
      <c r="G51" s="55">
        <v>84991.3</v>
      </c>
      <c r="H51" s="55" t="s">
        <v>2</v>
      </c>
      <c r="I51" s="55">
        <v>12187</v>
      </c>
      <c r="J51" s="55" t="s">
        <v>2</v>
      </c>
      <c r="K51" s="55" t="s">
        <v>2</v>
      </c>
    </row>
    <row r="52" spans="1:11" x14ac:dyDescent="0.2">
      <c r="A52" s="305"/>
      <c r="B52" s="305"/>
      <c r="C52" s="305"/>
      <c r="D52" s="54" t="s">
        <v>88</v>
      </c>
      <c r="E52" s="55">
        <v>31616</v>
      </c>
      <c r="F52" s="55">
        <v>1139.8</v>
      </c>
      <c r="G52" s="55">
        <v>24531.8</v>
      </c>
      <c r="H52" s="55" t="s">
        <v>8</v>
      </c>
      <c r="I52" s="55" t="s">
        <v>2</v>
      </c>
      <c r="J52" s="55" t="s">
        <v>2</v>
      </c>
      <c r="K52" s="55">
        <v>1067.4000000000001</v>
      </c>
    </row>
    <row r="53" spans="1:11" x14ac:dyDescent="0.2">
      <c r="A53" s="305"/>
      <c r="B53" s="305"/>
      <c r="C53" s="305"/>
      <c r="D53" s="54" t="s">
        <v>89</v>
      </c>
      <c r="E53" s="55">
        <v>56320.4</v>
      </c>
      <c r="F53" s="55" t="s">
        <v>2</v>
      </c>
      <c r="G53" s="55">
        <v>38955.699999999997</v>
      </c>
      <c r="H53" s="55" t="s">
        <v>2</v>
      </c>
      <c r="I53" s="55">
        <v>16553</v>
      </c>
      <c r="J53" s="55" t="s">
        <v>2</v>
      </c>
      <c r="K53" s="55" t="s">
        <v>8</v>
      </c>
    </row>
    <row r="54" spans="1:11" x14ac:dyDescent="0.2">
      <c r="A54" s="305"/>
      <c r="B54" s="305"/>
      <c r="C54" s="305"/>
      <c r="D54" s="54" t="s">
        <v>90</v>
      </c>
      <c r="E54" s="55">
        <v>732440</v>
      </c>
      <c r="F54" s="55">
        <v>164484.20000000001</v>
      </c>
      <c r="G54" s="55">
        <v>301402.3</v>
      </c>
      <c r="H54" s="55">
        <v>74741.100000000006</v>
      </c>
      <c r="I54" s="55">
        <v>70436.100000000006</v>
      </c>
      <c r="J54" s="55">
        <v>64589.1</v>
      </c>
      <c r="K54" s="55">
        <v>56787.1</v>
      </c>
    </row>
    <row r="55" spans="1:11" x14ac:dyDescent="0.2">
      <c r="A55" s="305"/>
      <c r="B55" s="305"/>
      <c r="C55" s="305"/>
      <c r="D55" s="54" t="s">
        <v>91</v>
      </c>
      <c r="E55" s="55">
        <v>39289.9</v>
      </c>
      <c r="F55" s="55" t="s">
        <v>2</v>
      </c>
      <c r="G55" s="55">
        <v>34384.199999999997</v>
      </c>
      <c r="H55" s="55" t="s">
        <v>8</v>
      </c>
      <c r="I55" s="55" t="s">
        <v>2</v>
      </c>
      <c r="J55" s="55" t="s">
        <v>2</v>
      </c>
      <c r="K55" s="55" t="s">
        <v>2</v>
      </c>
    </row>
    <row r="56" spans="1:11" x14ac:dyDescent="0.2">
      <c r="A56" s="305"/>
      <c r="B56" s="305"/>
      <c r="C56" s="305"/>
      <c r="D56" s="54" t="s">
        <v>92</v>
      </c>
      <c r="E56" s="55">
        <v>119236.6</v>
      </c>
      <c r="F56" s="55">
        <v>14180.1</v>
      </c>
      <c r="G56" s="55">
        <v>73904.3</v>
      </c>
      <c r="H56" s="55" t="s">
        <v>2</v>
      </c>
      <c r="I56" s="55">
        <v>27305.599999999999</v>
      </c>
      <c r="J56" s="55" t="s">
        <v>2</v>
      </c>
      <c r="K56" s="55" t="s">
        <v>8</v>
      </c>
    </row>
    <row r="57" spans="1:11" x14ac:dyDescent="0.2">
      <c r="A57" s="305"/>
      <c r="B57" s="305"/>
      <c r="C57" s="304" t="s">
        <v>151</v>
      </c>
      <c r="D57" s="54"/>
      <c r="E57" s="55">
        <v>188727.8</v>
      </c>
      <c r="F57" s="55">
        <v>21789</v>
      </c>
      <c r="G57" s="55">
        <v>114965.5</v>
      </c>
      <c r="H57" s="55">
        <v>26575.3</v>
      </c>
      <c r="I57" s="55">
        <v>10566.7</v>
      </c>
      <c r="J57" s="55">
        <v>6579.9</v>
      </c>
      <c r="K57" s="55">
        <v>8251.4</v>
      </c>
    </row>
    <row r="58" spans="1:11" x14ac:dyDescent="0.2">
      <c r="A58" s="305"/>
      <c r="B58" s="305"/>
      <c r="C58" s="305"/>
      <c r="D58" s="54" t="s">
        <v>94</v>
      </c>
      <c r="E58" s="55">
        <v>15907.8</v>
      </c>
      <c r="F58" s="55">
        <v>641.79999999999995</v>
      </c>
      <c r="G58" s="55">
        <v>14607.4</v>
      </c>
      <c r="H58" s="55" t="s">
        <v>8</v>
      </c>
      <c r="I58" s="55" t="s">
        <v>2</v>
      </c>
      <c r="J58" s="55" t="s">
        <v>2</v>
      </c>
      <c r="K58" s="55" t="s">
        <v>8</v>
      </c>
    </row>
    <row r="59" spans="1:11" x14ac:dyDescent="0.2">
      <c r="A59" s="305"/>
      <c r="B59" s="305"/>
      <c r="C59" s="305"/>
      <c r="D59" s="54" t="s">
        <v>95</v>
      </c>
      <c r="E59" s="55">
        <v>119550.7</v>
      </c>
      <c r="F59" s="55">
        <v>20275.099999999999</v>
      </c>
      <c r="G59" s="55">
        <v>48626.5</v>
      </c>
      <c r="H59" s="55">
        <v>26575.3</v>
      </c>
      <c r="I59" s="55">
        <v>9631.2999999999993</v>
      </c>
      <c r="J59" s="55">
        <v>6191.1</v>
      </c>
      <c r="K59" s="55">
        <v>8251.4</v>
      </c>
    </row>
    <row r="60" spans="1:11" ht="25.5" x14ac:dyDescent="0.2">
      <c r="A60" s="305"/>
      <c r="B60" s="305"/>
      <c r="C60" s="305"/>
      <c r="D60" s="54" t="s">
        <v>96</v>
      </c>
      <c r="E60" s="55">
        <v>36918.9</v>
      </c>
      <c r="F60" s="55">
        <v>0</v>
      </c>
      <c r="G60" s="55">
        <v>36469.9</v>
      </c>
      <c r="H60" s="55" t="s">
        <v>8</v>
      </c>
      <c r="I60" s="55" t="s">
        <v>2</v>
      </c>
      <c r="J60" s="55" t="s">
        <v>2</v>
      </c>
      <c r="K60" s="55" t="s">
        <v>8</v>
      </c>
    </row>
    <row r="61" spans="1:11" x14ac:dyDescent="0.2">
      <c r="A61" s="305"/>
      <c r="B61" s="305"/>
      <c r="C61" s="305"/>
      <c r="D61" s="54" t="s">
        <v>97</v>
      </c>
      <c r="E61" s="55">
        <v>16350.4</v>
      </c>
      <c r="F61" s="55">
        <v>872.1</v>
      </c>
      <c r="G61" s="55">
        <v>15261.7</v>
      </c>
      <c r="H61" s="55" t="s">
        <v>8</v>
      </c>
      <c r="I61" s="55">
        <v>216.6</v>
      </c>
      <c r="J61" s="55" t="s">
        <v>8</v>
      </c>
      <c r="K61" s="55" t="s">
        <v>8</v>
      </c>
    </row>
    <row r="62" spans="1:11" x14ac:dyDescent="0.2">
      <c r="A62" s="305"/>
      <c r="B62" s="304" t="s">
        <v>98</v>
      </c>
      <c r="C62" s="54"/>
      <c r="D62" s="54"/>
      <c r="E62" s="55">
        <v>1217475.6000000001</v>
      </c>
      <c r="F62" s="55" t="s">
        <v>2</v>
      </c>
      <c r="G62" s="55">
        <v>774123.9</v>
      </c>
      <c r="H62" s="55" t="s">
        <v>2</v>
      </c>
      <c r="I62" s="55">
        <v>48504.3</v>
      </c>
      <c r="J62" s="55">
        <v>58095.7</v>
      </c>
      <c r="K62" s="55">
        <v>44801.1</v>
      </c>
    </row>
    <row r="63" spans="1:11" x14ac:dyDescent="0.2">
      <c r="A63" s="305"/>
      <c r="B63" s="305"/>
      <c r="C63" s="304" t="s">
        <v>99</v>
      </c>
      <c r="D63" s="54"/>
      <c r="E63" s="55">
        <v>1079494.8</v>
      </c>
      <c r="F63" s="55">
        <v>179615.3</v>
      </c>
      <c r="G63" s="55">
        <v>700301.1</v>
      </c>
      <c r="H63" s="55">
        <v>82069.2</v>
      </c>
      <c r="I63" s="55">
        <v>41526.9</v>
      </c>
      <c r="J63" s="55">
        <v>44431.1</v>
      </c>
      <c r="K63" s="55">
        <v>31551.1</v>
      </c>
    </row>
    <row r="64" spans="1:11" x14ac:dyDescent="0.2">
      <c r="A64" s="305"/>
      <c r="B64" s="305"/>
      <c r="C64" s="305"/>
      <c r="D64" s="54" t="s">
        <v>100</v>
      </c>
      <c r="E64" s="55">
        <v>28050.5</v>
      </c>
      <c r="F64" s="55">
        <v>2346.3000000000002</v>
      </c>
      <c r="G64" s="55">
        <v>23692.400000000001</v>
      </c>
      <c r="H64" s="55" t="s">
        <v>2</v>
      </c>
      <c r="I64" s="55" t="s">
        <v>2</v>
      </c>
      <c r="J64" s="55" t="s">
        <v>2</v>
      </c>
      <c r="K64" s="55" t="s">
        <v>8</v>
      </c>
    </row>
    <row r="65" spans="1:11" ht="25.5" x14ac:dyDescent="0.2">
      <c r="A65" s="305"/>
      <c r="B65" s="305"/>
      <c r="C65" s="305"/>
      <c r="D65" s="54" t="s">
        <v>101</v>
      </c>
      <c r="E65" s="55">
        <v>58492.3</v>
      </c>
      <c r="F65" s="55" t="s">
        <v>2</v>
      </c>
      <c r="G65" s="55">
        <v>37843.300000000003</v>
      </c>
      <c r="H65" s="55" t="s">
        <v>2</v>
      </c>
      <c r="I65" s="55" t="s">
        <v>2</v>
      </c>
      <c r="J65" s="55">
        <v>905.7</v>
      </c>
      <c r="K65" s="55" t="s">
        <v>2</v>
      </c>
    </row>
    <row r="66" spans="1:11" x14ac:dyDescent="0.2">
      <c r="A66" s="305"/>
      <c r="B66" s="305"/>
      <c r="C66" s="305"/>
      <c r="D66" s="54" t="s">
        <v>102</v>
      </c>
      <c r="E66" s="55">
        <v>829138.9</v>
      </c>
      <c r="F66" s="55">
        <v>155508.5</v>
      </c>
      <c r="G66" s="55">
        <v>488626.4</v>
      </c>
      <c r="H66" s="55">
        <v>79861.600000000006</v>
      </c>
      <c r="I66" s="55">
        <v>33302.9</v>
      </c>
      <c r="J66" s="55">
        <v>40489.800000000003</v>
      </c>
      <c r="K66" s="55">
        <v>31349.8</v>
      </c>
    </row>
    <row r="67" spans="1:11" x14ac:dyDescent="0.2">
      <c r="A67" s="305"/>
      <c r="B67" s="305"/>
      <c r="C67" s="305"/>
      <c r="D67" s="54" t="s">
        <v>103</v>
      </c>
      <c r="E67" s="55">
        <v>36628.300000000003</v>
      </c>
      <c r="F67" s="55" t="s">
        <v>2</v>
      </c>
      <c r="G67" s="55">
        <v>36395.199999999997</v>
      </c>
      <c r="H67" s="55" t="s">
        <v>8</v>
      </c>
      <c r="I67" s="55" t="s">
        <v>8</v>
      </c>
      <c r="J67" s="55" t="s">
        <v>8</v>
      </c>
      <c r="K67" s="55" t="s">
        <v>2</v>
      </c>
    </row>
    <row r="68" spans="1:11" x14ac:dyDescent="0.2">
      <c r="A68" s="305"/>
      <c r="B68" s="305"/>
      <c r="C68" s="305"/>
      <c r="D68" s="54" t="s">
        <v>104</v>
      </c>
      <c r="E68" s="55">
        <v>127184.8</v>
      </c>
      <c r="F68" s="55">
        <v>5058.1000000000004</v>
      </c>
      <c r="G68" s="55">
        <v>113743.8</v>
      </c>
      <c r="H68" s="55" t="s">
        <v>2</v>
      </c>
      <c r="I68" s="55" t="s">
        <v>2</v>
      </c>
      <c r="J68" s="55" t="s">
        <v>2</v>
      </c>
      <c r="K68" s="55" t="s">
        <v>8</v>
      </c>
    </row>
    <row r="69" spans="1:11" x14ac:dyDescent="0.2">
      <c r="A69" s="305"/>
      <c r="B69" s="305"/>
      <c r="C69" s="304" t="s">
        <v>105</v>
      </c>
      <c r="D69" s="54"/>
      <c r="E69" s="55">
        <v>137980.79999999999</v>
      </c>
      <c r="F69" s="55" t="s">
        <v>2</v>
      </c>
      <c r="G69" s="55">
        <v>73822.8</v>
      </c>
      <c r="H69" s="55" t="s">
        <v>2</v>
      </c>
      <c r="I69" s="55">
        <v>6977.3</v>
      </c>
      <c r="J69" s="55">
        <v>13664.6</v>
      </c>
      <c r="K69" s="55">
        <v>13250</v>
      </c>
    </row>
    <row r="70" spans="1:11" x14ac:dyDescent="0.2">
      <c r="A70" s="305"/>
      <c r="B70" s="305"/>
      <c r="C70" s="305"/>
      <c r="D70" s="54" t="s">
        <v>106</v>
      </c>
      <c r="E70" s="55">
        <v>7331.9</v>
      </c>
      <c r="F70" s="55" t="s">
        <v>2</v>
      </c>
      <c r="G70" s="55">
        <v>5434.8</v>
      </c>
      <c r="H70" s="55">
        <v>273.7</v>
      </c>
      <c r="I70" s="55" t="s">
        <v>2</v>
      </c>
      <c r="J70" s="55" t="s">
        <v>2</v>
      </c>
      <c r="K70" s="55" t="s">
        <v>2</v>
      </c>
    </row>
    <row r="71" spans="1:11" x14ac:dyDescent="0.2">
      <c r="A71" s="305"/>
      <c r="B71" s="305"/>
      <c r="C71" s="305"/>
      <c r="D71" s="54" t="s">
        <v>107</v>
      </c>
      <c r="E71" s="55">
        <v>130648.9</v>
      </c>
      <c r="F71" s="55">
        <v>26156.799999999999</v>
      </c>
      <c r="G71" s="55">
        <v>68387.899999999994</v>
      </c>
      <c r="H71" s="55" t="s">
        <v>2</v>
      </c>
      <c r="I71" s="55" t="s">
        <v>2</v>
      </c>
      <c r="J71" s="55" t="s">
        <v>2</v>
      </c>
      <c r="K71" s="55" t="s">
        <v>2</v>
      </c>
    </row>
    <row r="72" spans="1:11" x14ac:dyDescent="0.2">
      <c r="A72" s="305"/>
      <c r="B72" s="304" t="s">
        <v>108</v>
      </c>
      <c r="C72" s="54"/>
      <c r="D72" s="54"/>
      <c r="E72" s="55">
        <v>4401540.5</v>
      </c>
      <c r="F72" s="55">
        <v>1555032.1</v>
      </c>
      <c r="G72" s="55">
        <v>2315745.7000000002</v>
      </c>
      <c r="H72" s="55">
        <v>222445.4</v>
      </c>
      <c r="I72" s="55">
        <v>87431.7</v>
      </c>
      <c r="J72" s="55">
        <v>97218.1</v>
      </c>
      <c r="K72" s="55">
        <v>123667.5</v>
      </c>
    </row>
    <row r="73" spans="1:11" x14ac:dyDescent="0.2">
      <c r="A73" s="305"/>
      <c r="B73" s="305"/>
      <c r="C73" s="304" t="s">
        <v>109</v>
      </c>
      <c r="D73" s="54"/>
      <c r="E73" s="55">
        <v>3196958.6</v>
      </c>
      <c r="F73" s="55">
        <v>1420681.1</v>
      </c>
      <c r="G73" s="55">
        <v>1424429.3</v>
      </c>
      <c r="H73" s="55">
        <v>152310.70000000001</v>
      </c>
      <c r="I73" s="55">
        <v>75872.7</v>
      </c>
      <c r="J73" s="55">
        <v>52163.3</v>
      </c>
      <c r="K73" s="55">
        <v>71501.600000000006</v>
      </c>
    </row>
    <row r="74" spans="1:11" x14ac:dyDescent="0.2">
      <c r="A74" s="305"/>
      <c r="B74" s="305"/>
      <c r="C74" s="305"/>
      <c r="D74" s="54" t="s">
        <v>110</v>
      </c>
      <c r="E74" s="55">
        <v>406117.9</v>
      </c>
      <c r="F74" s="55" t="s">
        <v>2</v>
      </c>
      <c r="G74" s="55">
        <v>309720.3</v>
      </c>
      <c r="H74" s="55" t="s">
        <v>2</v>
      </c>
      <c r="I74" s="55" t="s">
        <v>2</v>
      </c>
      <c r="J74" s="55" t="s">
        <v>2</v>
      </c>
      <c r="K74" s="55" t="s">
        <v>2</v>
      </c>
    </row>
    <row r="75" spans="1:11" x14ac:dyDescent="0.2">
      <c r="A75" s="305"/>
      <c r="B75" s="305"/>
      <c r="C75" s="305"/>
      <c r="D75" s="54" t="s">
        <v>111</v>
      </c>
      <c r="E75" s="55">
        <v>2632300.2000000002</v>
      </c>
      <c r="F75" s="55">
        <v>1311867.7</v>
      </c>
      <c r="G75" s="55">
        <v>984992.9</v>
      </c>
      <c r="H75" s="55">
        <v>145292.4</v>
      </c>
      <c r="I75" s="55">
        <v>67917.8</v>
      </c>
      <c r="J75" s="55">
        <v>50986.3</v>
      </c>
      <c r="K75" s="55">
        <v>71243.100000000006</v>
      </c>
    </row>
    <row r="76" spans="1:11" x14ac:dyDescent="0.2">
      <c r="A76" s="305"/>
      <c r="B76" s="305"/>
      <c r="C76" s="305"/>
      <c r="D76" s="54" t="s">
        <v>112</v>
      </c>
      <c r="E76" s="55">
        <v>28970.6</v>
      </c>
      <c r="F76" s="55" t="s">
        <v>2</v>
      </c>
      <c r="G76" s="55">
        <v>25253.7</v>
      </c>
      <c r="H76" s="55" t="s">
        <v>2</v>
      </c>
      <c r="I76" s="55" t="s">
        <v>2</v>
      </c>
      <c r="J76" s="55" t="s">
        <v>2</v>
      </c>
      <c r="K76" s="55" t="s">
        <v>2</v>
      </c>
    </row>
    <row r="77" spans="1:11" x14ac:dyDescent="0.2">
      <c r="A77" s="305"/>
      <c r="B77" s="305"/>
      <c r="C77" s="305"/>
      <c r="D77" s="54" t="s">
        <v>113</v>
      </c>
      <c r="E77" s="55">
        <v>13445</v>
      </c>
      <c r="F77" s="55" t="s">
        <v>2</v>
      </c>
      <c r="G77" s="55">
        <v>8341.7000000000007</v>
      </c>
      <c r="H77" s="55" t="s">
        <v>2</v>
      </c>
      <c r="I77" s="55" t="s">
        <v>2</v>
      </c>
      <c r="J77" s="55">
        <v>370.4</v>
      </c>
      <c r="K77" s="55">
        <v>25.4</v>
      </c>
    </row>
    <row r="78" spans="1:11" x14ac:dyDescent="0.2">
      <c r="A78" s="305"/>
      <c r="B78" s="305"/>
      <c r="C78" s="305"/>
      <c r="D78" s="54" t="s">
        <v>114</v>
      </c>
      <c r="E78" s="55">
        <v>82996.800000000003</v>
      </c>
      <c r="F78" s="55">
        <v>11499.2</v>
      </c>
      <c r="G78" s="55">
        <v>66087</v>
      </c>
      <c r="H78" s="55" t="s">
        <v>2</v>
      </c>
      <c r="I78" s="55">
        <v>3136.1</v>
      </c>
      <c r="J78" s="55" t="s">
        <v>2</v>
      </c>
      <c r="K78" s="55" t="s">
        <v>8</v>
      </c>
    </row>
    <row r="79" spans="1:11" x14ac:dyDescent="0.2">
      <c r="A79" s="305"/>
      <c r="B79" s="305"/>
      <c r="C79" s="305"/>
      <c r="D79" s="54" t="s">
        <v>115</v>
      </c>
      <c r="E79" s="55">
        <v>33128.1</v>
      </c>
      <c r="F79" s="55">
        <v>2622.5</v>
      </c>
      <c r="G79" s="55">
        <v>30033.7</v>
      </c>
      <c r="H79" s="55" t="s">
        <v>8</v>
      </c>
      <c r="I79" s="55" t="s">
        <v>2</v>
      </c>
      <c r="J79" s="55" t="s">
        <v>2</v>
      </c>
      <c r="K79" s="55" t="s">
        <v>8</v>
      </c>
    </row>
    <row r="80" spans="1:11" x14ac:dyDescent="0.2">
      <c r="A80" s="305"/>
      <c r="B80" s="305"/>
      <c r="C80" s="304" t="s">
        <v>154</v>
      </c>
      <c r="D80" s="54"/>
      <c r="E80" s="55">
        <v>1204581.8999999999</v>
      </c>
      <c r="F80" s="55">
        <v>134351</v>
      </c>
      <c r="G80" s="55">
        <v>891316.4</v>
      </c>
      <c r="H80" s="55">
        <v>70134.7</v>
      </c>
      <c r="I80" s="55">
        <v>11559</v>
      </c>
      <c r="J80" s="55">
        <v>45054.9</v>
      </c>
      <c r="K80" s="55">
        <v>52165.9</v>
      </c>
    </row>
    <row r="81" spans="1:11" x14ac:dyDescent="0.2">
      <c r="A81" s="305"/>
      <c r="B81" s="305"/>
      <c r="C81" s="305"/>
      <c r="D81" s="54" t="s">
        <v>117</v>
      </c>
      <c r="E81" s="55">
        <v>244483.8</v>
      </c>
      <c r="F81" s="55">
        <v>5750.8</v>
      </c>
      <c r="G81" s="55">
        <v>210654.3</v>
      </c>
      <c r="H81" s="55" t="s">
        <v>2</v>
      </c>
      <c r="I81" s="55" t="s">
        <v>2</v>
      </c>
      <c r="J81" s="55">
        <v>6957.8</v>
      </c>
      <c r="K81" s="55">
        <v>8125.1</v>
      </c>
    </row>
    <row r="82" spans="1:11" x14ac:dyDescent="0.2">
      <c r="A82" s="305"/>
      <c r="B82" s="305"/>
      <c r="C82" s="305"/>
      <c r="D82" s="54" t="s">
        <v>118</v>
      </c>
      <c r="E82" s="55">
        <v>14201</v>
      </c>
      <c r="F82" s="55" t="s">
        <v>2</v>
      </c>
      <c r="G82" s="55">
        <v>13112.4</v>
      </c>
      <c r="H82" s="55" t="s">
        <v>2</v>
      </c>
      <c r="I82" s="55" t="s">
        <v>2</v>
      </c>
      <c r="J82" s="55" t="s">
        <v>8</v>
      </c>
      <c r="K82" s="55" t="s">
        <v>2</v>
      </c>
    </row>
    <row r="83" spans="1:11" x14ac:dyDescent="0.2">
      <c r="A83" s="305"/>
      <c r="B83" s="305"/>
      <c r="C83" s="305"/>
      <c r="D83" s="54" t="s">
        <v>119</v>
      </c>
      <c r="E83" s="55">
        <v>41633.800000000003</v>
      </c>
      <c r="F83" s="55">
        <v>3776.7</v>
      </c>
      <c r="G83" s="55">
        <v>34971.699999999997</v>
      </c>
      <c r="H83" s="55" t="s">
        <v>2</v>
      </c>
      <c r="I83" s="55" t="s">
        <v>2</v>
      </c>
      <c r="J83" s="55">
        <v>1576.6</v>
      </c>
      <c r="K83" s="55">
        <v>942</v>
      </c>
    </row>
    <row r="84" spans="1:11" x14ac:dyDescent="0.2">
      <c r="A84" s="305"/>
      <c r="B84" s="305"/>
      <c r="C84" s="305"/>
      <c r="D84" s="54" t="s">
        <v>120</v>
      </c>
      <c r="E84" s="55">
        <v>333772.2</v>
      </c>
      <c r="F84" s="55">
        <v>49356.7</v>
      </c>
      <c r="G84" s="55">
        <v>250305.9</v>
      </c>
      <c r="H84" s="55">
        <v>27071.9</v>
      </c>
      <c r="I84" s="55">
        <v>5574.8</v>
      </c>
      <c r="J84" s="55" t="s">
        <v>2</v>
      </c>
      <c r="K84" s="55" t="s">
        <v>2</v>
      </c>
    </row>
    <row r="85" spans="1:11" x14ac:dyDescent="0.2">
      <c r="A85" s="305"/>
      <c r="B85" s="305"/>
      <c r="C85" s="305"/>
      <c r="D85" s="54" t="s">
        <v>121</v>
      </c>
      <c r="E85" s="55">
        <v>355227.1</v>
      </c>
      <c r="F85" s="55">
        <v>49863.1</v>
      </c>
      <c r="G85" s="55">
        <v>205938.4</v>
      </c>
      <c r="H85" s="55">
        <v>25074.5</v>
      </c>
      <c r="I85" s="55" t="s">
        <v>8</v>
      </c>
      <c r="J85" s="55">
        <v>31453.599999999999</v>
      </c>
      <c r="K85" s="55">
        <v>42897.599999999999</v>
      </c>
    </row>
    <row r="86" spans="1:11" x14ac:dyDescent="0.2">
      <c r="A86" s="305"/>
      <c r="B86" s="305"/>
      <c r="C86" s="305"/>
      <c r="D86" s="54" t="s">
        <v>122</v>
      </c>
      <c r="E86" s="55">
        <v>77222.100000000006</v>
      </c>
      <c r="F86" s="55" t="s">
        <v>2</v>
      </c>
      <c r="G86" s="55">
        <v>74443.600000000006</v>
      </c>
      <c r="H86" s="55">
        <v>40.700000000000003</v>
      </c>
      <c r="I86" s="55" t="s">
        <v>2</v>
      </c>
      <c r="J86" s="55" t="s">
        <v>8</v>
      </c>
      <c r="K86" s="55" t="s">
        <v>8</v>
      </c>
    </row>
    <row r="87" spans="1:11" x14ac:dyDescent="0.2">
      <c r="A87" s="305"/>
      <c r="B87" s="305"/>
      <c r="C87" s="305"/>
      <c r="D87" s="54" t="s">
        <v>123</v>
      </c>
      <c r="E87" s="55">
        <v>78151.7</v>
      </c>
      <c r="F87" s="55">
        <v>15914</v>
      </c>
      <c r="G87" s="55">
        <v>51782.7</v>
      </c>
      <c r="H87" s="55">
        <v>6334.9</v>
      </c>
      <c r="I87" s="55" t="s">
        <v>2</v>
      </c>
      <c r="J87" s="55" t="s">
        <v>2</v>
      </c>
      <c r="K87" s="55" t="s">
        <v>8</v>
      </c>
    </row>
    <row r="88" spans="1:11" x14ac:dyDescent="0.2">
      <c r="A88" s="305"/>
      <c r="B88" s="305"/>
      <c r="C88" s="305"/>
      <c r="D88" s="54" t="s">
        <v>124</v>
      </c>
      <c r="E88" s="55">
        <v>59890.2</v>
      </c>
      <c r="F88" s="55" t="s">
        <v>2</v>
      </c>
      <c r="G88" s="55">
        <v>50107.4</v>
      </c>
      <c r="H88" s="55" t="s">
        <v>2</v>
      </c>
      <c r="I88" s="55">
        <v>725.7</v>
      </c>
      <c r="J88" s="55" t="s">
        <v>8</v>
      </c>
      <c r="K88" s="55" t="s">
        <v>8</v>
      </c>
    </row>
    <row r="89" spans="1:11" x14ac:dyDescent="0.2">
      <c r="A89" s="305"/>
      <c r="B89" s="304" t="s">
        <v>125</v>
      </c>
      <c r="C89" s="54"/>
      <c r="D89" s="54"/>
      <c r="E89" s="55">
        <v>1692947.9</v>
      </c>
      <c r="F89" s="55">
        <v>674227.6</v>
      </c>
      <c r="G89" s="55">
        <v>568939.69999999995</v>
      </c>
      <c r="H89" s="55" t="s">
        <v>2</v>
      </c>
      <c r="I89" s="55">
        <v>87717.5</v>
      </c>
      <c r="J89" s="55">
        <v>65485.9</v>
      </c>
      <c r="K89" s="55" t="s">
        <v>2</v>
      </c>
    </row>
    <row r="90" spans="1:11" x14ac:dyDescent="0.2">
      <c r="A90" s="305"/>
      <c r="B90" s="305"/>
      <c r="C90" s="304" t="s">
        <v>126</v>
      </c>
      <c r="D90" s="54"/>
      <c r="E90" s="55">
        <v>289859.8</v>
      </c>
      <c r="F90" s="55">
        <v>40161.599999999999</v>
      </c>
      <c r="G90" s="55">
        <v>181593.9</v>
      </c>
      <c r="H90" s="55">
        <v>22006.5</v>
      </c>
      <c r="I90" s="55">
        <v>9450</v>
      </c>
      <c r="J90" s="55">
        <v>17486.5</v>
      </c>
      <c r="K90" s="55">
        <v>19161.400000000001</v>
      </c>
    </row>
    <row r="91" spans="1:11" ht="25.5" x14ac:dyDescent="0.2">
      <c r="A91" s="305"/>
      <c r="B91" s="305"/>
      <c r="C91" s="305"/>
      <c r="D91" s="54" t="s">
        <v>127</v>
      </c>
      <c r="E91" s="55">
        <v>257471.7</v>
      </c>
      <c r="F91" s="55">
        <v>38859.599999999999</v>
      </c>
      <c r="G91" s="55">
        <v>156304.1</v>
      </c>
      <c r="H91" s="55">
        <v>21504.7</v>
      </c>
      <c r="I91" s="55" t="s">
        <v>2</v>
      </c>
      <c r="J91" s="55">
        <v>17486.5</v>
      </c>
      <c r="K91" s="55" t="s">
        <v>2</v>
      </c>
    </row>
    <row r="92" spans="1:11" x14ac:dyDescent="0.2">
      <c r="A92" s="305"/>
      <c r="B92" s="305"/>
      <c r="C92" s="305"/>
      <c r="D92" s="54" t="s">
        <v>128</v>
      </c>
      <c r="E92" s="55">
        <v>10072.5</v>
      </c>
      <c r="F92" s="55" t="s">
        <v>8</v>
      </c>
      <c r="G92" s="55">
        <v>8479.7999999999993</v>
      </c>
      <c r="H92" s="55" t="s">
        <v>2</v>
      </c>
      <c r="I92" s="55" t="s">
        <v>2</v>
      </c>
      <c r="J92" s="55" t="s">
        <v>8</v>
      </c>
      <c r="K92" s="55" t="s">
        <v>8</v>
      </c>
    </row>
    <row r="93" spans="1:11" x14ac:dyDescent="0.2">
      <c r="A93" s="305"/>
      <c r="B93" s="305"/>
      <c r="C93" s="305"/>
      <c r="D93" s="54" t="s">
        <v>129</v>
      </c>
      <c r="E93" s="55">
        <v>3783.5</v>
      </c>
      <c r="F93" s="55" t="s">
        <v>2</v>
      </c>
      <c r="G93" s="55">
        <v>1555.3</v>
      </c>
      <c r="H93" s="55" t="s">
        <v>8</v>
      </c>
      <c r="I93" s="55" t="s">
        <v>2</v>
      </c>
      <c r="J93" s="55" t="s">
        <v>8</v>
      </c>
      <c r="K93" s="55" t="s">
        <v>8</v>
      </c>
    </row>
    <row r="94" spans="1:11" x14ac:dyDescent="0.2">
      <c r="A94" s="305"/>
      <c r="B94" s="305"/>
      <c r="C94" s="305"/>
      <c r="D94" s="54" t="s">
        <v>130</v>
      </c>
      <c r="E94" s="55">
        <v>9046.2999999999993</v>
      </c>
      <c r="F94" s="55" t="s">
        <v>2</v>
      </c>
      <c r="G94" s="55">
        <v>7891</v>
      </c>
      <c r="H94" s="55" t="s">
        <v>2</v>
      </c>
      <c r="I94" s="55" t="s">
        <v>2</v>
      </c>
      <c r="J94" s="55" t="s">
        <v>8</v>
      </c>
      <c r="K94" s="55" t="s">
        <v>8</v>
      </c>
    </row>
    <row r="95" spans="1:11" x14ac:dyDescent="0.2">
      <c r="A95" s="305"/>
      <c r="B95" s="305"/>
      <c r="C95" s="305"/>
      <c r="D95" s="54" t="s">
        <v>131</v>
      </c>
      <c r="E95" s="55">
        <v>9485.7999999999993</v>
      </c>
      <c r="F95" s="55">
        <v>1277.0999999999999</v>
      </c>
      <c r="G95" s="55">
        <v>7363.7</v>
      </c>
      <c r="H95" s="55" t="s">
        <v>2</v>
      </c>
      <c r="I95" s="55" t="s">
        <v>2</v>
      </c>
      <c r="J95" s="55" t="s">
        <v>8</v>
      </c>
      <c r="K95" s="55" t="s">
        <v>2</v>
      </c>
    </row>
    <row r="96" spans="1:11" x14ac:dyDescent="0.2">
      <c r="A96" s="305"/>
      <c r="B96" s="305"/>
      <c r="C96" s="304" t="s">
        <v>171</v>
      </c>
      <c r="D96" s="54"/>
      <c r="E96" s="55">
        <v>1237723.7</v>
      </c>
      <c r="F96" s="55">
        <v>618018.6</v>
      </c>
      <c r="G96" s="55">
        <v>330316.59999999998</v>
      </c>
      <c r="H96" s="55">
        <v>207237.9</v>
      </c>
      <c r="I96" s="55">
        <v>16999.7</v>
      </c>
      <c r="J96" s="55">
        <v>39042</v>
      </c>
      <c r="K96" s="55">
        <v>26109</v>
      </c>
    </row>
    <row r="97" spans="1:11" x14ac:dyDescent="0.2">
      <c r="A97" s="305"/>
      <c r="B97" s="305"/>
      <c r="C97" s="305"/>
      <c r="D97" s="54" t="s">
        <v>133</v>
      </c>
      <c r="E97" s="55" t="s">
        <v>2</v>
      </c>
      <c r="F97" s="55" t="s">
        <v>2</v>
      </c>
      <c r="G97" s="55">
        <v>257.8</v>
      </c>
      <c r="H97" s="55" t="s">
        <v>8</v>
      </c>
      <c r="I97" s="55" t="s">
        <v>8</v>
      </c>
      <c r="J97" s="55" t="s">
        <v>8</v>
      </c>
      <c r="K97" s="55" t="s">
        <v>8</v>
      </c>
    </row>
    <row r="98" spans="1:11" x14ac:dyDescent="0.2">
      <c r="A98" s="305"/>
      <c r="B98" s="305"/>
      <c r="C98" s="305"/>
      <c r="D98" s="54" t="s">
        <v>134</v>
      </c>
      <c r="E98" s="55">
        <v>21156.2</v>
      </c>
      <c r="F98" s="55" t="s">
        <v>2</v>
      </c>
      <c r="G98" s="55">
        <v>20564</v>
      </c>
      <c r="H98" s="55">
        <v>309.7</v>
      </c>
      <c r="I98" s="55">
        <v>210.3</v>
      </c>
      <c r="J98" s="55" t="s">
        <v>2</v>
      </c>
      <c r="K98" s="55" t="s">
        <v>8</v>
      </c>
    </row>
    <row r="99" spans="1:11" x14ac:dyDescent="0.2">
      <c r="A99" s="305"/>
      <c r="B99" s="305"/>
      <c r="C99" s="305"/>
      <c r="D99" s="54" t="s">
        <v>135</v>
      </c>
      <c r="E99" s="55">
        <v>32326.1</v>
      </c>
      <c r="F99" s="55" t="s">
        <v>2</v>
      </c>
      <c r="G99" s="55">
        <v>9877.5</v>
      </c>
      <c r="H99" s="55" t="s">
        <v>2</v>
      </c>
      <c r="I99" s="55" t="s">
        <v>2</v>
      </c>
      <c r="J99" s="55" t="s">
        <v>2</v>
      </c>
      <c r="K99" s="55" t="s">
        <v>2</v>
      </c>
    </row>
    <row r="100" spans="1:11" x14ac:dyDescent="0.2">
      <c r="A100" s="305"/>
      <c r="B100" s="305"/>
      <c r="C100" s="305"/>
      <c r="D100" s="54" t="s">
        <v>136</v>
      </c>
      <c r="E100" s="55">
        <v>157452.4</v>
      </c>
      <c r="F100" s="55" t="s">
        <v>2</v>
      </c>
      <c r="G100" s="55">
        <v>37261</v>
      </c>
      <c r="H100" s="55" t="s">
        <v>2</v>
      </c>
      <c r="I100" s="55" t="s">
        <v>2</v>
      </c>
      <c r="J100" s="55" t="s">
        <v>8</v>
      </c>
      <c r="K100" s="55" t="s">
        <v>8</v>
      </c>
    </row>
    <row r="101" spans="1:11" x14ac:dyDescent="0.2">
      <c r="A101" s="305"/>
      <c r="B101" s="305"/>
      <c r="C101" s="305"/>
      <c r="D101" s="54" t="s">
        <v>137</v>
      </c>
      <c r="E101" s="55" t="s">
        <v>2</v>
      </c>
      <c r="F101" s="55">
        <v>609218.30000000005</v>
      </c>
      <c r="G101" s="55">
        <v>262356.40000000002</v>
      </c>
      <c r="H101" s="55">
        <v>88514.6</v>
      </c>
      <c r="I101" s="55">
        <v>11747.5</v>
      </c>
      <c r="J101" s="55">
        <v>34186.800000000003</v>
      </c>
      <c r="K101" s="55" t="s">
        <v>2</v>
      </c>
    </row>
    <row r="102" spans="1:11" x14ac:dyDescent="0.2">
      <c r="A102" s="305"/>
      <c r="B102" s="305"/>
      <c r="C102" s="304" t="s">
        <v>138</v>
      </c>
      <c r="D102" s="54"/>
      <c r="E102" s="55">
        <v>165364.4</v>
      </c>
      <c r="F102" s="55">
        <v>16047.3</v>
      </c>
      <c r="G102" s="55">
        <v>57029.3</v>
      </c>
      <c r="H102" s="55" t="s">
        <v>2</v>
      </c>
      <c r="I102" s="55">
        <v>61267.8</v>
      </c>
      <c r="J102" s="55">
        <v>8957.4</v>
      </c>
      <c r="K102" s="55" t="s">
        <v>2</v>
      </c>
    </row>
    <row r="103" spans="1:11" x14ac:dyDescent="0.2">
      <c r="A103" s="305"/>
      <c r="B103" s="305"/>
      <c r="C103" s="305"/>
      <c r="D103" s="54" t="s">
        <v>139</v>
      </c>
      <c r="E103" s="55">
        <v>29852.7</v>
      </c>
      <c r="F103" s="55" t="s">
        <v>2</v>
      </c>
      <c r="G103" s="55">
        <v>27191.200000000001</v>
      </c>
      <c r="H103" s="55" t="s">
        <v>2</v>
      </c>
      <c r="I103" s="55" t="s">
        <v>2</v>
      </c>
      <c r="J103" s="55" t="s">
        <v>2</v>
      </c>
      <c r="K103" s="55" t="s">
        <v>2</v>
      </c>
    </row>
    <row r="104" spans="1:11" x14ac:dyDescent="0.2">
      <c r="A104" s="305"/>
      <c r="B104" s="305"/>
      <c r="C104" s="305"/>
      <c r="D104" s="54" t="s">
        <v>140</v>
      </c>
      <c r="E104" s="55">
        <v>4817.8999999999996</v>
      </c>
      <c r="F104" s="55" t="s">
        <v>2</v>
      </c>
      <c r="G104" s="55" t="s">
        <v>2</v>
      </c>
      <c r="H104" s="55" t="s">
        <v>8</v>
      </c>
      <c r="I104" s="55" t="s">
        <v>8</v>
      </c>
      <c r="J104" s="55" t="s">
        <v>8</v>
      </c>
      <c r="K104" s="55" t="s">
        <v>8</v>
      </c>
    </row>
    <row r="105" spans="1:11" x14ac:dyDescent="0.2">
      <c r="A105" s="305"/>
      <c r="B105" s="305"/>
      <c r="C105" s="305"/>
      <c r="D105" s="54" t="s">
        <v>141</v>
      </c>
      <c r="E105" s="55">
        <v>130693.8</v>
      </c>
      <c r="F105" s="55">
        <v>14841.6</v>
      </c>
      <c r="G105" s="55" t="s">
        <v>2</v>
      </c>
      <c r="H105" s="55" t="s">
        <v>2</v>
      </c>
      <c r="I105" s="55" t="s">
        <v>2</v>
      </c>
      <c r="J105" s="55" t="s">
        <v>2</v>
      </c>
      <c r="K105" s="55">
        <v>2709.5</v>
      </c>
    </row>
  </sheetData>
  <mergeCells count="36">
    <mergeCell ref="B72:B88"/>
    <mergeCell ref="C73:C79"/>
    <mergeCell ref="C80:C88"/>
    <mergeCell ref="A2:G2"/>
    <mergeCell ref="F4:K4"/>
    <mergeCell ref="F5:F6"/>
    <mergeCell ref="G5:G6"/>
    <mergeCell ref="H5:H6"/>
    <mergeCell ref="I5:I6"/>
    <mergeCell ref="J5:J6"/>
    <mergeCell ref="K5:K6"/>
    <mergeCell ref="A4:D7"/>
    <mergeCell ref="E7:K7"/>
    <mergeCell ref="E4:E6"/>
    <mergeCell ref="C47:C49"/>
    <mergeCell ref="C50:C56"/>
    <mergeCell ref="C57:C61"/>
    <mergeCell ref="B62:B71"/>
    <mergeCell ref="C63:C68"/>
    <mergeCell ref="C69:C71"/>
    <mergeCell ref="A9:A105"/>
    <mergeCell ref="B9:B18"/>
    <mergeCell ref="C10:C15"/>
    <mergeCell ref="C16:C18"/>
    <mergeCell ref="B19:B30"/>
    <mergeCell ref="C20:C26"/>
    <mergeCell ref="C27:C30"/>
    <mergeCell ref="B89:B105"/>
    <mergeCell ref="C90:C95"/>
    <mergeCell ref="C96:C101"/>
    <mergeCell ref="C102:C105"/>
    <mergeCell ref="B31:B45"/>
    <mergeCell ref="C32:C36"/>
    <mergeCell ref="C37:C41"/>
    <mergeCell ref="C42:C45"/>
    <mergeCell ref="B46:B61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A2"/>
    </sheetView>
  </sheetViews>
  <sheetFormatPr defaultRowHeight="12.75" x14ac:dyDescent="0.2"/>
  <cols>
    <col min="1" max="1" width="64.7109375" style="88" customWidth="1"/>
    <col min="2" max="2" width="12.7109375" style="88" customWidth="1"/>
    <col min="3" max="3" width="14.42578125" style="88" customWidth="1"/>
    <col min="4" max="5" width="15.42578125" style="88" customWidth="1"/>
    <col min="6" max="6" width="12.5703125" style="88" customWidth="1"/>
    <col min="7" max="7" width="16.5703125" style="88" customWidth="1"/>
    <col min="8" max="8" width="14.42578125" style="88" customWidth="1"/>
    <col min="9" max="16384" width="9.140625" style="88"/>
  </cols>
  <sheetData>
    <row r="1" spans="1:8" x14ac:dyDescent="0.2">
      <c r="A1" s="88" t="s">
        <v>222</v>
      </c>
    </row>
    <row r="2" spans="1:8" x14ac:dyDescent="0.2">
      <c r="A2" s="89" t="s">
        <v>223</v>
      </c>
    </row>
    <row r="4" spans="1:8" ht="15" customHeight="1" x14ac:dyDescent="0.2">
      <c r="A4" s="297" t="s">
        <v>262</v>
      </c>
      <c r="B4" s="321" t="s">
        <v>315</v>
      </c>
      <c r="C4" s="324" t="s">
        <v>316</v>
      </c>
      <c r="D4" s="325"/>
      <c r="E4" s="325"/>
      <c r="F4" s="325"/>
      <c r="G4" s="325"/>
      <c r="H4" s="326"/>
    </row>
    <row r="5" spans="1:8" ht="28.5" customHeight="1" x14ac:dyDescent="0.2">
      <c r="A5" s="297"/>
      <c r="B5" s="322"/>
      <c r="C5" s="296" t="s">
        <v>317</v>
      </c>
      <c r="D5" s="296" t="s">
        <v>318</v>
      </c>
      <c r="E5" s="296" t="s">
        <v>319</v>
      </c>
      <c r="F5" s="321" t="s">
        <v>320</v>
      </c>
      <c r="G5" s="321" t="s">
        <v>321</v>
      </c>
      <c r="H5" s="321" t="s">
        <v>322</v>
      </c>
    </row>
    <row r="6" spans="1:8" s="90" customFormat="1" ht="28.5" customHeight="1" x14ac:dyDescent="0.2">
      <c r="A6" s="297"/>
      <c r="B6" s="323"/>
      <c r="C6" s="327"/>
      <c r="D6" s="327"/>
      <c r="E6" s="327"/>
      <c r="F6" s="323"/>
      <c r="G6" s="323"/>
      <c r="H6" s="323"/>
    </row>
    <row r="7" spans="1:8" s="90" customFormat="1" ht="28.5" customHeight="1" x14ac:dyDescent="0.2">
      <c r="A7" s="297"/>
      <c r="B7" s="296" t="s">
        <v>323</v>
      </c>
      <c r="C7" s="296"/>
      <c r="D7" s="296"/>
      <c r="E7" s="296"/>
      <c r="F7" s="296"/>
      <c r="G7" s="296"/>
      <c r="H7" s="296"/>
    </row>
    <row r="8" spans="1:8" s="90" customFormat="1" x14ac:dyDescent="0.2">
      <c r="A8" s="18" t="s">
        <v>0</v>
      </c>
      <c r="B8" s="91">
        <v>6463475.2999999998</v>
      </c>
      <c r="C8" s="91">
        <v>1937402.3</v>
      </c>
      <c r="D8" s="91">
        <v>2122657.5</v>
      </c>
      <c r="E8" s="91">
        <v>850683.2</v>
      </c>
      <c r="F8" s="92">
        <v>423872</v>
      </c>
      <c r="G8" s="91">
        <v>551386.69999999995</v>
      </c>
      <c r="H8" s="91">
        <v>577473.4</v>
      </c>
    </row>
    <row r="9" spans="1:8" s="90" customFormat="1" x14ac:dyDescent="0.2">
      <c r="A9" s="20" t="s">
        <v>13</v>
      </c>
      <c r="B9" s="91"/>
      <c r="C9" s="91"/>
      <c r="D9" s="91"/>
      <c r="E9" s="91"/>
      <c r="F9" s="92"/>
      <c r="G9" s="91"/>
      <c r="H9" s="91"/>
    </row>
    <row r="10" spans="1:8" x14ac:dyDescent="0.2">
      <c r="A10" s="21" t="s">
        <v>1</v>
      </c>
      <c r="B10" s="93">
        <v>1597920.9</v>
      </c>
      <c r="C10" s="93">
        <v>284785.3</v>
      </c>
      <c r="D10" s="94">
        <v>1055085</v>
      </c>
      <c r="E10" s="93">
        <v>92908.4</v>
      </c>
      <c r="F10" s="94">
        <v>86699</v>
      </c>
      <c r="G10" s="93">
        <v>76084.100000000006</v>
      </c>
      <c r="H10" s="94">
        <v>2359</v>
      </c>
    </row>
    <row r="11" spans="1:8" x14ac:dyDescent="0.2">
      <c r="A11" s="24" t="s">
        <v>14</v>
      </c>
      <c r="B11" s="93"/>
      <c r="C11" s="93"/>
      <c r="D11" s="93"/>
      <c r="E11" s="93"/>
      <c r="F11" s="93"/>
      <c r="G11" s="93"/>
      <c r="H11" s="93"/>
    </row>
    <row r="12" spans="1:8" x14ac:dyDescent="0.2">
      <c r="A12" s="25" t="s">
        <v>15</v>
      </c>
      <c r="B12" s="93">
        <v>78715.399999999994</v>
      </c>
      <c r="C12" s="93">
        <v>12008.3</v>
      </c>
      <c r="D12" s="93">
        <v>54069.2</v>
      </c>
      <c r="E12" s="95" t="s">
        <v>2</v>
      </c>
      <c r="F12" s="95">
        <v>1293.5</v>
      </c>
      <c r="G12" s="95" t="s">
        <v>2</v>
      </c>
      <c r="H12" s="95" t="s">
        <v>2</v>
      </c>
    </row>
    <row r="13" spans="1:8" x14ac:dyDescent="0.2">
      <c r="A13" s="27" t="s">
        <v>16</v>
      </c>
      <c r="B13" s="93"/>
      <c r="C13" s="93"/>
      <c r="D13" s="93"/>
      <c r="E13" s="95"/>
      <c r="F13" s="95"/>
      <c r="G13" s="95"/>
      <c r="H13" s="95"/>
    </row>
    <row r="14" spans="1:8" x14ac:dyDescent="0.2">
      <c r="A14" s="25" t="s">
        <v>17</v>
      </c>
      <c r="B14" s="93">
        <v>245615.4</v>
      </c>
      <c r="C14" s="93">
        <v>26242.9</v>
      </c>
      <c r="D14" s="93">
        <v>195326</v>
      </c>
      <c r="E14" s="95">
        <v>13776.5</v>
      </c>
      <c r="F14" s="96">
        <v>4432</v>
      </c>
      <c r="G14" s="95">
        <v>4510.8</v>
      </c>
      <c r="H14" s="95">
        <v>1327.4</v>
      </c>
    </row>
    <row r="15" spans="1:8" x14ac:dyDescent="0.2">
      <c r="A15" s="27" t="s">
        <v>17</v>
      </c>
      <c r="B15" s="93"/>
      <c r="C15" s="93"/>
      <c r="D15" s="93"/>
      <c r="E15" s="95"/>
      <c r="F15" s="96"/>
      <c r="G15" s="95"/>
      <c r="H15" s="95"/>
    </row>
    <row r="16" spans="1:8" x14ac:dyDescent="0.2">
      <c r="A16" s="25" t="s">
        <v>18</v>
      </c>
      <c r="B16" s="93">
        <v>599603.1</v>
      </c>
      <c r="C16" s="93">
        <v>92526.9</v>
      </c>
      <c r="D16" s="93">
        <v>365205.6</v>
      </c>
      <c r="E16" s="95" t="s">
        <v>2</v>
      </c>
      <c r="F16" s="95">
        <v>22141.3</v>
      </c>
      <c r="G16" s="95">
        <v>67749.8</v>
      </c>
      <c r="H16" s="95" t="s">
        <v>2</v>
      </c>
    </row>
    <row r="17" spans="1:8" x14ac:dyDescent="0.2">
      <c r="A17" s="27" t="s">
        <v>18</v>
      </c>
      <c r="B17" s="93"/>
      <c r="C17" s="93"/>
      <c r="D17" s="93"/>
      <c r="E17" s="95"/>
      <c r="F17" s="95"/>
      <c r="G17" s="95"/>
      <c r="H17" s="95"/>
    </row>
    <row r="18" spans="1:8" x14ac:dyDescent="0.2">
      <c r="A18" s="25" t="s">
        <v>19</v>
      </c>
      <c r="B18" s="94">
        <v>673987</v>
      </c>
      <c r="C18" s="93">
        <v>154007.20000000001</v>
      </c>
      <c r="D18" s="93">
        <v>440484.2</v>
      </c>
      <c r="E18" s="95" t="s">
        <v>2</v>
      </c>
      <c r="F18" s="95">
        <v>58832.2</v>
      </c>
      <c r="G18" s="95" t="s">
        <v>2</v>
      </c>
      <c r="H18" s="95" t="s">
        <v>8</v>
      </c>
    </row>
    <row r="19" spans="1:8" x14ac:dyDescent="0.2">
      <c r="A19" s="27" t="s">
        <v>20</v>
      </c>
      <c r="B19" s="94"/>
      <c r="C19" s="93"/>
      <c r="D19" s="93"/>
      <c r="E19" s="95"/>
      <c r="F19" s="95"/>
      <c r="G19" s="95"/>
      <c r="H19" s="95"/>
    </row>
    <row r="20" spans="1:8" x14ac:dyDescent="0.2">
      <c r="A20" s="29" t="s">
        <v>3</v>
      </c>
      <c r="B20" s="93">
        <v>345352.6</v>
      </c>
      <c r="C20" s="93">
        <v>93616.1</v>
      </c>
      <c r="D20" s="93">
        <v>42966.6</v>
      </c>
      <c r="E20" s="93">
        <v>114656.2</v>
      </c>
      <c r="F20" s="93">
        <v>43753.599999999999</v>
      </c>
      <c r="G20" s="93">
        <v>24005.1</v>
      </c>
      <c r="H20" s="94">
        <v>26355</v>
      </c>
    </row>
    <row r="21" spans="1:8" x14ac:dyDescent="0.2">
      <c r="A21" s="30" t="s">
        <v>21</v>
      </c>
      <c r="B21" s="93"/>
      <c r="C21" s="93"/>
      <c r="D21" s="93"/>
      <c r="E21" s="93"/>
      <c r="F21" s="93"/>
      <c r="G21" s="93"/>
      <c r="H21" s="94"/>
    </row>
    <row r="22" spans="1:8" x14ac:dyDescent="0.2">
      <c r="A22" s="21" t="s">
        <v>4</v>
      </c>
      <c r="B22" s="93">
        <v>4520201.8</v>
      </c>
      <c r="C22" s="93">
        <v>1559000.9</v>
      </c>
      <c r="D22" s="94">
        <v>1024606</v>
      </c>
      <c r="E22" s="93">
        <v>643118.69999999995</v>
      </c>
      <c r="F22" s="93">
        <v>293419.40000000002</v>
      </c>
      <c r="G22" s="93">
        <v>451297.5</v>
      </c>
      <c r="H22" s="93">
        <v>548759.4</v>
      </c>
    </row>
    <row r="23" spans="1:8" x14ac:dyDescent="0.2">
      <c r="A23" s="24" t="s">
        <v>22</v>
      </c>
      <c r="B23" s="93"/>
      <c r="C23" s="93"/>
      <c r="D23" s="93"/>
      <c r="E23" s="93"/>
      <c r="F23" s="93"/>
      <c r="G23" s="93"/>
      <c r="H23" s="93"/>
    </row>
    <row r="24" spans="1:8" x14ac:dyDescent="0.2">
      <c r="A24" s="25" t="s">
        <v>6</v>
      </c>
      <c r="B24" s="95">
        <v>3360497.1</v>
      </c>
      <c r="C24" s="95">
        <v>1010884.8</v>
      </c>
      <c r="D24" s="95">
        <v>851465.5</v>
      </c>
      <c r="E24" s="95">
        <v>466159.3</v>
      </c>
      <c r="F24" s="95">
        <v>143934.39999999999</v>
      </c>
      <c r="G24" s="96">
        <v>425578</v>
      </c>
      <c r="H24" s="95">
        <v>462475.2</v>
      </c>
    </row>
    <row r="25" spans="1:8" x14ac:dyDescent="0.2">
      <c r="A25" s="27" t="s">
        <v>29</v>
      </c>
      <c r="B25" s="95"/>
      <c r="C25" s="95"/>
      <c r="D25" s="95"/>
      <c r="E25" s="95"/>
      <c r="F25" s="95"/>
      <c r="G25" s="96"/>
      <c r="H25" s="95"/>
    </row>
    <row r="26" spans="1:8" x14ac:dyDescent="0.2">
      <c r="A26" s="31" t="s">
        <v>7</v>
      </c>
      <c r="B26" s="95">
        <v>3273369.6000000001</v>
      </c>
      <c r="C26" s="95">
        <v>1000016.5</v>
      </c>
      <c r="D26" s="95">
        <v>849608.7</v>
      </c>
      <c r="E26" s="95">
        <v>465561.9</v>
      </c>
      <c r="F26" s="95" t="s">
        <v>2</v>
      </c>
      <c r="G26" s="95">
        <v>380208.5</v>
      </c>
      <c r="H26" s="95" t="s">
        <v>2</v>
      </c>
    </row>
    <row r="27" spans="1:8" x14ac:dyDescent="0.2">
      <c r="A27" s="32" t="s">
        <v>30</v>
      </c>
      <c r="B27" s="95"/>
      <c r="C27" s="95"/>
      <c r="D27" s="95"/>
      <c r="E27" s="95"/>
      <c r="F27" s="95"/>
      <c r="G27" s="95"/>
      <c r="H27" s="95"/>
    </row>
    <row r="28" spans="1:8" x14ac:dyDescent="0.2">
      <c r="A28" s="33" t="s">
        <v>23</v>
      </c>
      <c r="B28" s="95" t="s">
        <v>2</v>
      </c>
      <c r="C28" s="95" t="s">
        <v>2</v>
      </c>
      <c r="D28" s="95" t="s">
        <v>2</v>
      </c>
      <c r="E28" s="95" t="s">
        <v>2</v>
      </c>
      <c r="F28" s="95" t="s">
        <v>2</v>
      </c>
      <c r="G28" s="95" t="s">
        <v>2</v>
      </c>
      <c r="H28" s="95" t="s">
        <v>2</v>
      </c>
    </row>
    <row r="29" spans="1:8" x14ac:dyDescent="0.2">
      <c r="A29" s="34" t="s">
        <v>189</v>
      </c>
      <c r="B29" s="95"/>
      <c r="C29" s="95"/>
      <c r="D29" s="95"/>
      <c r="E29" s="95"/>
      <c r="F29" s="95"/>
      <c r="G29" s="95"/>
      <c r="H29" s="95"/>
    </row>
    <row r="30" spans="1:8" x14ac:dyDescent="0.2">
      <c r="A30" s="33" t="s">
        <v>24</v>
      </c>
      <c r="B30" s="95">
        <v>116227.2</v>
      </c>
      <c r="C30" s="95" t="s">
        <v>2</v>
      </c>
      <c r="D30" s="95">
        <v>7737.6</v>
      </c>
      <c r="E30" s="95" t="s">
        <v>8</v>
      </c>
      <c r="F30" s="95" t="s">
        <v>8</v>
      </c>
      <c r="G30" s="95" t="s">
        <v>2</v>
      </c>
      <c r="H30" s="95">
        <v>108093.7</v>
      </c>
    </row>
    <row r="31" spans="1:8" x14ac:dyDescent="0.2">
      <c r="A31" s="34" t="s">
        <v>190</v>
      </c>
      <c r="B31" s="95"/>
      <c r="C31" s="95"/>
      <c r="D31" s="95"/>
      <c r="E31" s="95"/>
      <c r="F31" s="95"/>
      <c r="G31" s="95"/>
      <c r="H31" s="95"/>
    </row>
    <row r="32" spans="1:8" x14ac:dyDescent="0.2">
      <c r="A32" s="33" t="s">
        <v>25</v>
      </c>
      <c r="B32" s="95">
        <v>2743604.7</v>
      </c>
      <c r="C32" s="95">
        <v>992980.7</v>
      </c>
      <c r="D32" s="95">
        <v>758383.6</v>
      </c>
      <c r="E32" s="95">
        <v>158935.1</v>
      </c>
      <c r="F32" s="95">
        <v>143561.1</v>
      </c>
      <c r="G32" s="95">
        <v>363551.8</v>
      </c>
      <c r="H32" s="95">
        <v>326192.5</v>
      </c>
    </row>
    <row r="33" spans="1:8" x14ac:dyDescent="0.2">
      <c r="A33" s="34" t="s">
        <v>191</v>
      </c>
      <c r="B33" s="95"/>
      <c r="C33" s="95"/>
      <c r="D33" s="95"/>
      <c r="E33" s="95"/>
      <c r="F33" s="95"/>
      <c r="G33" s="95"/>
      <c r="H33" s="95"/>
    </row>
    <row r="34" spans="1:8" x14ac:dyDescent="0.2">
      <c r="A34" s="33" t="s">
        <v>27</v>
      </c>
      <c r="B34" s="95" t="s">
        <v>2</v>
      </c>
      <c r="C34" s="95" t="s">
        <v>2</v>
      </c>
      <c r="D34" s="95" t="s">
        <v>2</v>
      </c>
      <c r="E34" s="96">
        <v>34</v>
      </c>
      <c r="F34" s="95" t="s">
        <v>8</v>
      </c>
      <c r="G34" s="95">
        <v>8679.7000000000007</v>
      </c>
      <c r="H34" s="95">
        <v>51.6</v>
      </c>
    </row>
    <row r="35" spans="1:8" x14ac:dyDescent="0.2">
      <c r="A35" s="34" t="s">
        <v>192</v>
      </c>
      <c r="B35" s="95"/>
      <c r="C35" s="95"/>
      <c r="D35" s="95"/>
      <c r="E35" s="96"/>
      <c r="F35" s="95"/>
      <c r="G35" s="95"/>
      <c r="H35" s="95"/>
    </row>
    <row r="36" spans="1:8" x14ac:dyDescent="0.2">
      <c r="A36" s="33" t="s">
        <v>26</v>
      </c>
      <c r="B36" s="95" t="s">
        <v>2</v>
      </c>
      <c r="C36" s="95" t="s">
        <v>2</v>
      </c>
      <c r="D36" s="95" t="s">
        <v>2</v>
      </c>
      <c r="E36" s="95" t="s">
        <v>2</v>
      </c>
      <c r="F36" s="95" t="s">
        <v>2</v>
      </c>
      <c r="G36" s="95" t="s">
        <v>2</v>
      </c>
      <c r="H36" s="95" t="s">
        <v>2</v>
      </c>
    </row>
    <row r="37" spans="1:8" x14ac:dyDescent="0.2">
      <c r="A37" s="34" t="s">
        <v>193</v>
      </c>
      <c r="B37" s="95"/>
      <c r="C37" s="95"/>
      <c r="D37" s="95"/>
      <c r="E37" s="95"/>
      <c r="F37" s="95"/>
      <c r="G37" s="95"/>
      <c r="H37" s="95"/>
    </row>
    <row r="38" spans="1:8" x14ac:dyDescent="0.2">
      <c r="A38" s="33" t="s">
        <v>28</v>
      </c>
      <c r="B38" s="95">
        <v>307308.2</v>
      </c>
      <c r="C38" s="95" t="s">
        <v>2</v>
      </c>
      <c r="D38" s="95" t="s">
        <v>2</v>
      </c>
      <c r="E38" s="95">
        <v>306314.8</v>
      </c>
      <c r="F38" s="95" t="s">
        <v>8</v>
      </c>
      <c r="G38" s="95" t="s">
        <v>8</v>
      </c>
      <c r="H38" s="95" t="s">
        <v>2</v>
      </c>
    </row>
    <row r="39" spans="1:8" x14ac:dyDescent="0.2">
      <c r="A39" s="34" t="s">
        <v>194</v>
      </c>
      <c r="B39" s="95"/>
      <c r="C39" s="95"/>
      <c r="D39" s="95"/>
      <c r="E39" s="95"/>
      <c r="F39" s="95"/>
      <c r="G39" s="95"/>
      <c r="H39" s="95"/>
    </row>
    <row r="40" spans="1:8" x14ac:dyDescent="0.2">
      <c r="A40" s="31" t="s">
        <v>9</v>
      </c>
      <c r="B40" s="95">
        <v>87127.5</v>
      </c>
      <c r="C40" s="95">
        <v>10868.3</v>
      </c>
      <c r="D40" s="95">
        <v>1856.8</v>
      </c>
      <c r="E40" s="95">
        <v>597.4</v>
      </c>
      <c r="F40" s="95" t="s">
        <v>2</v>
      </c>
      <c r="G40" s="95">
        <v>45369.4</v>
      </c>
      <c r="H40" s="95" t="s">
        <v>2</v>
      </c>
    </row>
    <row r="41" spans="1:8" x14ac:dyDescent="0.2">
      <c r="A41" s="31" t="s">
        <v>31</v>
      </c>
      <c r="B41" s="93"/>
      <c r="C41" s="93"/>
      <c r="D41" s="93"/>
      <c r="E41" s="93"/>
      <c r="F41" s="93"/>
      <c r="G41" s="93"/>
      <c r="H41" s="93"/>
    </row>
    <row r="42" spans="1:8" x14ac:dyDescent="0.2">
      <c r="A42" s="25" t="s">
        <v>5</v>
      </c>
      <c r="B42" s="95">
        <v>1159704.7</v>
      </c>
      <c r="C42" s="95">
        <v>548116.1</v>
      </c>
      <c r="D42" s="95">
        <v>173140.5</v>
      </c>
      <c r="E42" s="95">
        <v>176959.4</v>
      </c>
      <c r="F42" s="96">
        <v>149485</v>
      </c>
      <c r="G42" s="95">
        <v>25719.5</v>
      </c>
      <c r="H42" s="95">
        <v>86284.2</v>
      </c>
    </row>
    <row r="43" spans="1:8" x14ac:dyDescent="0.2">
      <c r="A43" s="27" t="s">
        <v>32</v>
      </c>
      <c r="B43" s="93"/>
      <c r="C43" s="93"/>
      <c r="D43" s="93"/>
      <c r="E43" s="93"/>
      <c r="F43" s="93"/>
      <c r="G43" s="93"/>
      <c r="H43" s="93"/>
    </row>
  </sheetData>
  <mergeCells count="10">
    <mergeCell ref="A4:A7"/>
    <mergeCell ref="B7:H7"/>
    <mergeCell ref="B4:B6"/>
    <mergeCell ref="C4:H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A2"/>
    </sheetView>
  </sheetViews>
  <sheetFormatPr defaultRowHeight="12.75" x14ac:dyDescent="0.2"/>
  <cols>
    <col min="1" max="1" width="30" style="17" customWidth="1"/>
    <col min="2" max="4" width="15.140625" style="17" customWidth="1"/>
    <col min="5" max="8" width="15.140625" style="97" customWidth="1"/>
    <col min="9" max="16384" width="9.140625" style="17"/>
  </cols>
  <sheetData>
    <row r="1" spans="1:8" x14ac:dyDescent="0.2">
      <c r="A1" s="17" t="s">
        <v>195</v>
      </c>
    </row>
    <row r="2" spans="1:8" x14ac:dyDescent="0.2">
      <c r="A2" s="89" t="s">
        <v>224</v>
      </c>
    </row>
    <row r="4" spans="1:8" ht="15" customHeight="1" x14ac:dyDescent="0.2">
      <c r="A4" s="303" t="s">
        <v>324</v>
      </c>
      <c r="B4" s="321" t="s">
        <v>315</v>
      </c>
      <c r="C4" s="324" t="s">
        <v>316</v>
      </c>
      <c r="D4" s="325"/>
      <c r="E4" s="325"/>
      <c r="F4" s="325"/>
      <c r="G4" s="325"/>
      <c r="H4" s="326"/>
    </row>
    <row r="5" spans="1:8" ht="33.75" customHeight="1" x14ac:dyDescent="0.2">
      <c r="A5" s="303"/>
      <c r="B5" s="322"/>
      <c r="C5" s="296" t="s">
        <v>317</v>
      </c>
      <c r="D5" s="296" t="s">
        <v>318</v>
      </c>
      <c r="E5" s="296" t="s">
        <v>319</v>
      </c>
      <c r="F5" s="296" t="s">
        <v>320</v>
      </c>
      <c r="G5" s="296" t="s">
        <v>321</v>
      </c>
      <c r="H5" s="296" t="s">
        <v>322</v>
      </c>
    </row>
    <row r="6" spans="1:8" ht="33.75" customHeight="1" x14ac:dyDescent="0.2">
      <c r="A6" s="303"/>
      <c r="B6" s="330"/>
      <c r="C6" s="296"/>
      <c r="D6" s="296"/>
      <c r="E6" s="296"/>
      <c r="F6" s="296"/>
      <c r="G6" s="296"/>
      <c r="H6" s="296"/>
    </row>
    <row r="7" spans="1:8" ht="33.75" customHeight="1" x14ac:dyDescent="0.2">
      <c r="A7" s="303"/>
      <c r="B7" s="324" t="s">
        <v>323</v>
      </c>
      <c r="C7" s="328"/>
      <c r="D7" s="328"/>
      <c r="E7" s="328"/>
      <c r="F7" s="328"/>
      <c r="G7" s="328"/>
      <c r="H7" s="329"/>
    </row>
    <row r="8" spans="1:8" ht="25.5" x14ac:dyDescent="0.2">
      <c r="A8" s="98" t="s">
        <v>33</v>
      </c>
      <c r="B8" s="91">
        <v>5902851.9000000004</v>
      </c>
      <c r="C8" s="91">
        <v>1872166.3</v>
      </c>
      <c r="D8" s="91">
        <v>1726018.9</v>
      </c>
      <c r="E8" s="99">
        <v>797538.1</v>
      </c>
      <c r="F8" s="99">
        <v>415660.9</v>
      </c>
      <c r="G8" s="99">
        <v>536842.1</v>
      </c>
      <c r="H8" s="99">
        <v>554625.69999999995</v>
      </c>
    </row>
    <row r="9" spans="1:8" x14ac:dyDescent="0.2">
      <c r="A9" s="100" t="s">
        <v>37</v>
      </c>
      <c r="B9" s="91"/>
      <c r="C9" s="91"/>
      <c r="D9" s="91"/>
      <c r="E9" s="99"/>
      <c r="F9" s="99"/>
      <c r="G9" s="99"/>
      <c r="H9" s="99"/>
    </row>
    <row r="10" spans="1:8" ht="25.5" x14ac:dyDescent="0.2">
      <c r="A10" s="101" t="s">
        <v>38</v>
      </c>
      <c r="B10" s="93">
        <v>1040907.5</v>
      </c>
      <c r="C10" s="93">
        <v>591418.5</v>
      </c>
      <c r="D10" s="93">
        <v>125006.2</v>
      </c>
      <c r="E10" s="95">
        <v>139182.9</v>
      </c>
      <c r="F10" s="95">
        <v>66867</v>
      </c>
      <c r="G10" s="95">
        <v>29646.2</v>
      </c>
      <c r="H10" s="95">
        <v>88786.7</v>
      </c>
    </row>
    <row r="11" spans="1:8" ht="25.5" x14ac:dyDescent="0.2">
      <c r="A11" s="102" t="s">
        <v>39</v>
      </c>
      <c r="B11" s="93"/>
      <c r="C11" s="93"/>
      <c r="D11" s="93"/>
      <c r="E11" s="95"/>
      <c r="F11" s="95"/>
      <c r="G11" s="95"/>
      <c r="H11" s="95"/>
    </row>
    <row r="12" spans="1:8" x14ac:dyDescent="0.2">
      <c r="A12" s="101" t="s">
        <v>34</v>
      </c>
      <c r="B12" s="93">
        <v>1214493.8999999999</v>
      </c>
      <c r="C12" s="93">
        <v>251220.6</v>
      </c>
      <c r="D12" s="93">
        <v>546593.6</v>
      </c>
      <c r="E12" s="95">
        <v>167674.1</v>
      </c>
      <c r="F12" s="95" t="s">
        <v>2</v>
      </c>
      <c r="G12" s="95">
        <v>77066.899999999994</v>
      </c>
      <c r="H12" s="95" t="s">
        <v>2</v>
      </c>
    </row>
    <row r="13" spans="1:8" x14ac:dyDescent="0.2">
      <c r="A13" s="101" t="s">
        <v>41</v>
      </c>
      <c r="B13" s="93"/>
      <c r="C13" s="93"/>
      <c r="D13" s="93"/>
      <c r="E13" s="95"/>
      <c r="F13" s="95"/>
      <c r="G13" s="95"/>
      <c r="H13" s="95"/>
    </row>
    <row r="14" spans="1:8" ht="25.5" x14ac:dyDescent="0.2">
      <c r="A14" s="103" t="s">
        <v>42</v>
      </c>
      <c r="B14" s="93">
        <v>381926.6</v>
      </c>
      <c r="C14" s="93">
        <v>136809.4</v>
      </c>
      <c r="D14" s="93">
        <v>60209.5</v>
      </c>
      <c r="E14" s="95" t="s">
        <v>2</v>
      </c>
      <c r="F14" s="95">
        <v>110594.4</v>
      </c>
      <c r="G14" s="95" t="s">
        <v>2</v>
      </c>
      <c r="H14" s="95" t="s">
        <v>8</v>
      </c>
    </row>
    <row r="15" spans="1:8" ht="25.5" x14ac:dyDescent="0.2">
      <c r="A15" s="104" t="s">
        <v>43</v>
      </c>
      <c r="B15" s="93"/>
      <c r="C15" s="93"/>
      <c r="D15" s="93"/>
      <c r="E15" s="95"/>
      <c r="F15" s="95"/>
      <c r="G15" s="95"/>
      <c r="H15" s="95"/>
    </row>
    <row r="16" spans="1:8" x14ac:dyDescent="0.2">
      <c r="A16" s="101" t="s">
        <v>35</v>
      </c>
      <c r="B16" s="93">
        <v>3360497.1</v>
      </c>
      <c r="C16" s="93">
        <v>1010884.8</v>
      </c>
      <c r="D16" s="93">
        <v>851465.5</v>
      </c>
      <c r="E16" s="95">
        <v>466159.3</v>
      </c>
      <c r="F16" s="95">
        <v>143934.39999999999</v>
      </c>
      <c r="G16" s="96">
        <v>425578</v>
      </c>
      <c r="H16" s="95">
        <v>462475.2</v>
      </c>
    </row>
    <row r="17" spans="1:8" x14ac:dyDescent="0.2">
      <c r="A17" s="102" t="s">
        <v>29</v>
      </c>
      <c r="B17" s="93"/>
      <c r="C17" s="93"/>
      <c r="D17" s="93"/>
      <c r="E17" s="95"/>
      <c r="F17" s="95"/>
      <c r="G17" s="96"/>
      <c r="H17" s="95"/>
    </row>
    <row r="18" spans="1:8" x14ac:dyDescent="0.2">
      <c r="A18" s="101" t="s">
        <v>36</v>
      </c>
      <c r="B18" s="93">
        <v>286953.40000000002</v>
      </c>
      <c r="C18" s="93">
        <v>18642.400000000001</v>
      </c>
      <c r="D18" s="93">
        <v>202953.5</v>
      </c>
      <c r="E18" s="95">
        <v>24521.8</v>
      </c>
      <c r="F18" s="95" t="s">
        <v>2</v>
      </c>
      <c r="G18" s="95">
        <v>4551</v>
      </c>
      <c r="H18" s="95" t="s">
        <v>2</v>
      </c>
    </row>
    <row r="19" spans="1:8" x14ac:dyDescent="0.2">
      <c r="A19" s="105" t="s">
        <v>32</v>
      </c>
      <c r="B19" s="93"/>
      <c r="C19" s="93"/>
      <c r="D19" s="93"/>
      <c r="E19" s="95"/>
      <c r="F19" s="95"/>
      <c r="G19" s="95"/>
      <c r="H19" s="95"/>
    </row>
  </sheetData>
  <mergeCells count="10">
    <mergeCell ref="A4:A7"/>
    <mergeCell ref="B7:H7"/>
    <mergeCell ref="B4:B6"/>
    <mergeCell ref="C4:H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GridLines="0" zoomScale="90" zoomScaleNormal="90" workbookViewId="0">
      <selection sqref="A1:A2"/>
    </sheetView>
  </sheetViews>
  <sheetFormatPr defaultColWidth="9.140625" defaultRowHeight="12.75" x14ac:dyDescent="0.2"/>
  <cols>
    <col min="1" max="1" width="9.28515625" style="37" customWidth="1"/>
    <col min="2" max="2" width="17.140625" style="37" customWidth="1"/>
    <col min="3" max="3" width="16.5703125" style="37" customWidth="1"/>
    <col min="4" max="4" width="25.5703125" style="37" customWidth="1"/>
    <col min="5" max="5" width="16.140625" style="37" customWidth="1"/>
    <col min="6" max="10" width="13.7109375" style="37" customWidth="1"/>
    <col min="11" max="11" width="15" style="37" customWidth="1"/>
    <col min="12" max="16384" width="9.140625" style="37"/>
  </cols>
  <sheetData>
    <row r="1" spans="1:11" ht="16.5" customHeight="1" x14ac:dyDescent="0.2">
      <c r="A1" s="37" t="s">
        <v>225</v>
      </c>
    </row>
    <row r="2" spans="1:11" ht="16.5" customHeight="1" x14ac:dyDescent="0.2">
      <c r="A2" s="89" t="s">
        <v>226</v>
      </c>
    </row>
    <row r="3" spans="1:11" ht="14.25" customHeight="1" x14ac:dyDescent="0.2">
      <c r="A3" s="342"/>
      <c r="B3" s="343"/>
      <c r="C3" s="343"/>
      <c r="D3" s="343"/>
    </row>
    <row r="4" spans="1:11" ht="19.5" customHeight="1" x14ac:dyDescent="0.2">
      <c r="A4" s="333" t="s">
        <v>250</v>
      </c>
      <c r="B4" s="334"/>
      <c r="C4" s="334"/>
      <c r="D4" s="335"/>
      <c r="E4" s="321" t="s">
        <v>315</v>
      </c>
      <c r="F4" s="324" t="s">
        <v>316</v>
      </c>
      <c r="G4" s="325"/>
      <c r="H4" s="325"/>
      <c r="I4" s="325"/>
      <c r="J4" s="325"/>
      <c r="K4" s="326"/>
    </row>
    <row r="5" spans="1:11" ht="34.5" customHeight="1" x14ac:dyDescent="0.2">
      <c r="A5" s="336"/>
      <c r="B5" s="337"/>
      <c r="C5" s="337"/>
      <c r="D5" s="338"/>
      <c r="E5" s="322"/>
      <c r="F5" s="296" t="s">
        <v>317</v>
      </c>
      <c r="G5" s="296" t="s">
        <v>318</v>
      </c>
      <c r="H5" s="296" t="s">
        <v>319</v>
      </c>
      <c r="I5" s="321" t="s">
        <v>320</v>
      </c>
      <c r="J5" s="321" t="s">
        <v>321</v>
      </c>
      <c r="K5" s="321" t="s">
        <v>322</v>
      </c>
    </row>
    <row r="6" spans="1:11" ht="34.5" customHeight="1" x14ac:dyDescent="0.2">
      <c r="A6" s="336"/>
      <c r="B6" s="337"/>
      <c r="C6" s="337"/>
      <c r="D6" s="338"/>
      <c r="E6" s="323"/>
      <c r="F6" s="327"/>
      <c r="G6" s="327"/>
      <c r="H6" s="327"/>
      <c r="I6" s="323"/>
      <c r="J6" s="323"/>
      <c r="K6" s="323"/>
    </row>
    <row r="7" spans="1:11" ht="34.5" customHeight="1" x14ac:dyDescent="0.2">
      <c r="A7" s="339"/>
      <c r="B7" s="340"/>
      <c r="C7" s="340"/>
      <c r="D7" s="341"/>
      <c r="E7" s="324" t="s">
        <v>323</v>
      </c>
      <c r="F7" s="328"/>
      <c r="G7" s="328"/>
      <c r="H7" s="328"/>
      <c r="I7" s="328"/>
      <c r="J7" s="328"/>
      <c r="K7" s="329"/>
    </row>
    <row r="8" spans="1:11" x14ac:dyDescent="0.2">
      <c r="A8" s="106" t="s">
        <v>44</v>
      </c>
      <c r="B8" s="106"/>
      <c r="C8" s="106"/>
      <c r="D8" s="106"/>
      <c r="E8" s="107">
        <v>6463475.2999999998</v>
      </c>
      <c r="F8" s="107">
        <v>1937402.3</v>
      </c>
      <c r="G8" s="107">
        <v>2122657.5</v>
      </c>
      <c r="H8" s="107">
        <v>850683.2</v>
      </c>
      <c r="I8" s="107">
        <v>423872</v>
      </c>
      <c r="J8" s="107">
        <v>551386.69999999995</v>
      </c>
      <c r="K8" s="107">
        <v>577473.4</v>
      </c>
    </row>
    <row r="9" spans="1:11" x14ac:dyDescent="0.2">
      <c r="A9" s="331"/>
      <c r="B9" s="331" t="s">
        <v>45</v>
      </c>
      <c r="C9" s="106"/>
      <c r="D9" s="106"/>
      <c r="E9" s="107">
        <v>407386.8</v>
      </c>
      <c r="F9" s="107" t="s">
        <v>2</v>
      </c>
      <c r="G9" s="107">
        <v>107880.9</v>
      </c>
      <c r="H9" s="107">
        <v>70050.899999999994</v>
      </c>
      <c r="I9" s="107" t="s">
        <v>2</v>
      </c>
      <c r="J9" s="107">
        <v>60918.1</v>
      </c>
      <c r="K9" s="107" t="s">
        <v>2</v>
      </c>
    </row>
    <row r="10" spans="1:11" x14ac:dyDescent="0.2">
      <c r="A10" s="332"/>
      <c r="B10" s="332"/>
      <c r="C10" s="331" t="s">
        <v>179</v>
      </c>
      <c r="D10" s="106"/>
      <c r="E10" s="107">
        <v>323605.40000000002</v>
      </c>
      <c r="F10" s="107">
        <v>71195.7</v>
      </c>
      <c r="G10" s="107">
        <v>76741</v>
      </c>
      <c r="H10" s="107" t="s">
        <v>2</v>
      </c>
      <c r="I10" s="107" t="s">
        <v>2</v>
      </c>
      <c r="J10" s="107">
        <v>44424.7</v>
      </c>
      <c r="K10" s="107">
        <v>37862.300000000003</v>
      </c>
    </row>
    <row r="11" spans="1:11" x14ac:dyDescent="0.2">
      <c r="A11" s="332"/>
      <c r="B11" s="332"/>
      <c r="C11" s="332"/>
      <c r="D11" s="106" t="s">
        <v>47</v>
      </c>
      <c r="E11" s="107">
        <v>1947.6</v>
      </c>
      <c r="F11" s="107" t="s">
        <v>2</v>
      </c>
      <c r="G11" s="107">
        <v>1380.8</v>
      </c>
      <c r="H11" s="107">
        <v>387.1</v>
      </c>
      <c r="I11" s="107" t="s">
        <v>8</v>
      </c>
      <c r="J11" s="107" t="s">
        <v>2</v>
      </c>
      <c r="K11" s="107" t="s">
        <v>8</v>
      </c>
    </row>
    <row r="12" spans="1:11" x14ac:dyDescent="0.2">
      <c r="A12" s="332"/>
      <c r="B12" s="332"/>
      <c r="C12" s="332"/>
      <c r="D12" s="106" t="s">
        <v>48</v>
      </c>
      <c r="E12" s="107">
        <v>278421.7</v>
      </c>
      <c r="F12" s="107" t="s">
        <v>2</v>
      </c>
      <c r="G12" s="107">
        <v>67667.899999999994</v>
      </c>
      <c r="H12" s="107">
        <v>61926.2</v>
      </c>
      <c r="I12" s="107">
        <v>2079.3000000000002</v>
      </c>
      <c r="J12" s="107">
        <v>39888.800000000003</v>
      </c>
      <c r="K12" s="107" t="s">
        <v>2</v>
      </c>
    </row>
    <row r="13" spans="1:11" ht="25.5" x14ac:dyDescent="0.2">
      <c r="A13" s="332"/>
      <c r="B13" s="332"/>
      <c r="C13" s="332"/>
      <c r="D13" s="106" t="s">
        <v>49</v>
      </c>
      <c r="E13" s="107">
        <v>9048.2999999999993</v>
      </c>
      <c r="F13" s="107" t="s">
        <v>8</v>
      </c>
      <c r="G13" s="107">
        <v>1276.5</v>
      </c>
      <c r="H13" s="107" t="s">
        <v>8</v>
      </c>
      <c r="I13" s="107" t="s">
        <v>2</v>
      </c>
      <c r="J13" s="107" t="s">
        <v>2</v>
      </c>
      <c r="K13" s="107" t="s">
        <v>2</v>
      </c>
    </row>
    <row r="14" spans="1:11" x14ac:dyDescent="0.2">
      <c r="A14" s="332"/>
      <c r="B14" s="332"/>
      <c r="C14" s="332"/>
      <c r="D14" s="106" t="s">
        <v>50</v>
      </c>
      <c r="E14" s="107" t="s">
        <v>2</v>
      </c>
      <c r="F14" s="107" t="s">
        <v>8</v>
      </c>
      <c r="G14" s="107" t="s">
        <v>2</v>
      </c>
      <c r="H14" s="107" t="s">
        <v>8</v>
      </c>
      <c r="I14" s="107">
        <v>547.70000000000005</v>
      </c>
      <c r="J14" s="107" t="s">
        <v>8</v>
      </c>
      <c r="K14" s="107" t="s">
        <v>8</v>
      </c>
    </row>
    <row r="15" spans="1:11" ht="25.5" x14ac:dyDescent="0.2">
      <c r="A15" s="332"/>
      <c r="B15" s="332"/>
      <c r="C15" s="332"/>
      <c r="D15" s="106" t="s">
        <v>51</v>
      </c>
      <c r="E15" s="107" t="s">
        <v>2</v>
      </c>
      <c r="F15" s="107" t="s">
        <v>8</v>
      </c>
      <c r="G15" s="107" t="s">
        <v>2</v>
      </c>
      <c r="H15" s="107" t="s">
        <v>2</v>
      </c>
      <c r="I15" s="107" t="s">
        <v>2</v>
      </c>
      <c r="J15" s="107" t="s">
        <v>2</v>
      </c>
      <c r="K15" s="107" t="s">
        <v>8</v>
      </c>
    </row>
    <row r="16" spans="1:11" x14ac:dyDescent="0.2">
      <c r="A16" s="332"/>
      <c r="B16" s="332"/>
      <c r="C16" s="331" t="s">
        <v>52</v>
      </c>
      <c r="D16" s="106"/>
      <c r="E16" s="107">
        <v>83781.399999999994</v>
      </c>
      <c r="F16" s="107" t="s">
        <v>2</v>
      </c>
      <c r="G16" s="107">
        <v>31139.9</v>
      </c>
      <c r="H16" s="107" t="s">
        <v>2</v>
      </c>
      <c r="I16" s="107" t="s">
        <v>2</v>
      </c>
      <c r="J16" s="107">
        <v>16493.5</v>
      </c>
      <c r="K16" s="107" t="s">
        <v>2</v>
      </c>
    </row>
    <row r="17" spans="1:11" x14ac:dyDescent="0.2">
      <c r="A17" s="332"/>
      <c r="B17" s="332"/>
      <c r="C17" s="332"/>
      <c r="D17" s="106" t="s">
        <v>53</v>
      </c>
      <c r="E17" s="107">
        <v>82322.100000000006</v>
      </c>
      <c r="F17" s="107" t="s">
        <v>2</v>
      </c>
      <c r="G17" s="107" t="s">
        <v>2</v>
      </c>
      <c r="H17" s="107" t="s">
        <v>2</v>
      </c>
      <c r="I17" s="107" t="s">
        <v>8</v>
      </c>
      <c r="J17" s="107">
        <v>16493.5</v>
      </c>
      <c r="K17" s="107" t="s">
        <v>2</v>
      </c>
    </row>
    <row r="18" spans="1:11" ht="38.25" x14ac:dyDescent="0.2">
      <c r="A18" s="332"/>
      <c r="B18" s="332"/>
      <c r="C18" s="332"/>
      <c r="D18" s="106" t="s">
        <v>54</v>
      </c>
      <c r="E18" s="107">
        <v>1459.3</v>
      </c>
      <c r="F18" s="107" t="s">
        <v>2</v>
      </c>
      <c r="G18" s="107" t="s">
        <v>2</v>
      </c>
      <c r="H18" s="107" t="s">
        <v>8</v>
      </c>
      <c r="I18" s="107" t="s">
        <v>2</v>
      </c>
      <c r="J18" s="107" t="s">
        <v>8</v>
      </c>
      <c r="K18" s="107" t="s">
        <v>2</v>
      </c>
    </row>
    <row r="19" spans="1:11" x14ac:dyDescent="0.2">
      <c r="A19" s="332"/>
      <c r="B19" s="331" t="s">
        <v>55</v>
      </c>
      <c r="C19" s="106"/>
      <c r="D19" s="106"/>
      <c r="E19" s="107">
        <v>2565662.2000000002</v>
      </c>
      <c r="F19" s="107">
        <v>967288.9</v>
      </c>
      <c r="G19" s="107">
        <v>870624.4</v>
      </c>
      <c r="H19" s="107">
        <v>268786</v>
      </c>
      <c r="I19" s="107">
        <v>101421.7</v>
      </c>
      <c r="J19" s="107">
        <v>187537</v>
      </c>
      <c r="K19" s="107">
        <v>170004.3</v>
      </c>
    </row>
    <row r="20" spans="1:11" x14ac:dyDescent="0.2">
      <c r="A20" s="332"/>
      <c r="B20" s="332"/>
      <c r="C20" s="331" t="s">
        <v>56</v>
      </c>
      <c r="D20" s="106"/>
      <c r="E20" s="107">
        <v>95413.5</v>
      </c>
      <c r="F20" s="107">
        <v>12941.1</v>
      </c>
      <c r="G20" s="107">
        <v>43323</v>
      </c>
      <c r="H20" s="107" t="s">
        <v>2</v>
      </c>
      <c r="I20" s="107" t="s">
        <v>2</v>
      </c>
      <c r="J20" s="107">
        <v>15731.5</v>
      </c>
      <c r="K20" s="107">
        <v>11558.7</v>
      </c>
    </row>
    <row r="21" spans="1:11" ht="25.5" x14ac:dyDescent="0.2">
      <c r="A21" s="332"/>
      <c r="B21" s="332"/>
      <c r="C21" s="332"/>
      <c r="D21" s="106" t="s">
        <v>57</v>
      </c>
      <c r="E21" s="107">
        <v>1223.8</v>
      </c>
      <c r="F21" s="107" t="s">
        <v>8</v>
      </c>
      <c r="G21" s="107" t="s">
        <v>2</v>
      </c>
      <c r="H21" s="107" t="s">
        <v>8</v>
      </c>
      <c r="I21" s="107" t="s">
        <v>8</v>
      </c>
      <c r="J21" s="107" t="s">
        <v>8</v>
      </c>
      <c r="K21" s="107" t="s">
        <v>2</v>
      </c>
    </row>
    <row r="22" spans="1:11" x14ac:dyDescent="0.2">
      <c r="A22" s="332"/>
      <c r="B22" s="332"/>
      <c r="C22" s="332"/>
      <c r="D22" s="106" t="s">
        <v>58</v>
      </c>
      <c r="E22" s="107" t="s">
        <v>2</v>
      </c>
      <c r="F22" s="107" t="s">
        <v>8</v>
      </c>
      <c r="G22" s="107" t="s">
        <v>2</v>
      </c>
      <c r="H22" s="107" t="s">
        <v>8</v>
      </c>
      <c r="I22" s="107" t="s">
        <v>8</v>
      </c>
      <c r="J22" s="107" t="s">
        <v>8</v>
      </c>
      <c r="K22" s="107" t="s">
        <v>2</v>
      </c>
    </row>
    <row r="23" spans="1:11" x14ac:dyDescent="0.2">
      <c r="A23" s="332"/>
      <c r="B23" s="332"/>
      <c r="C23" s="332"/>
      <c r="D23" s="106" t="s">
        <v>59</v>
      </c>
      <c r="E23" s="107">
        <v>3569.6</v>
      </c>
      <c r="F23" s="107" t="s">
        <v>2</v>
      </c>
      <c r="G23" s="107">
        <v>3161.1</v>
      </c>
      <c r="H23" s="107" t="s">
        <v>8</v>
      </c>
      <c r="I23" s="107" t="s">
        <v>8</v>
      </c>
      <c r="J23" s="107" t="s">
        <v>2</v>
      </c>
      <c r="K23" s="107" t="s">
        <v>8</v>
      </c>
    </row>
    <row r="24" spans="1:11" x14ac:dyDescent="0.2">
      <c r="A24" s="332"/>
      <c r="B24" s="332"/>
      <c r="C24" s="332"/>
      <c r="D24" s="106" t="s">
        <v>60</v>
      </c>
      <c r="E24" s="107">
        <v>42912.3</v>
      </c>
      <c r="F24" s="107" t="s">
        <v>2</v>
      </c>
      <c r="G24" s="107">
        <v>33984.199999999997</v>
      </c>
      <c r="H24" s="107" t="s">
        <v>2</v>
      </c>
      <c r="I24" s="107" t="s">
        <v>8</v>
      </c>
      <c r="J24" s="107" t="s">
        <v>2</v>
      </c>
      <c r="K24" s="107">
        <v>3011.2</v>
      </c>
    </row>
    <row r="25" spans="1:11" x14ac:dyDescent="0.2">
      <c r="A25" s="332"/>
      <c r="B25" s="332"/>
      <c r="C25" s="332"/>
      <c r="D25" s="106" t="s">
        <v>61</v>
      </c>
      <c r="E25" s="107">
        <v>42507.8</v>
      </c>
      <c r="F25" s="107">
        <v>11501.2</v>
      </c>
      <c r="G25" s="107">
        <v>1351.6</v>
      </c>
      <c r="H25" s="107" t="s">
        <v>2</v>
      </c>
      <c r="I25" s="107" t="s">
        <v>2</v>
      </c>
      <c r="J25" s="107">
        <v>10970</v>
      </c>
      <c r="K25" s="107" t="s">
        <v>2</v>
      </c>
    </row>
    <row r="26" spans="1:11" ht="25.5" x14ac:dyDescent="0.2">
      <c r="A26" s="332"/>
      <c r="B26" s="332"/>
      <c r="C26" s="332"/>
      <c r="D26" s="106" t="s">
        <v>62</v>
      </c>
      <c r="E26" s="107" t="s">
        <v>2</v>
      </c>
      <c r="F26" s="107" t="s">
        <v>2</v>
      </c>
      <c r="G26" s="107" t="s">
        <v>2</v>
      </c>
      <c r="H26" s="107" t="s">
        <v>8</v>
      </c>
      <c r="I26" s="107" t="s">
        <v>8</v>
      </c>
      <c r="J26" s="107" t="s">
        <v>8</v>
      </c>
      <c r="K26" s="107" t="s">
        <v>2</v>
      </c>
    </row>
    <row r="27" spans="1:11" x14ac:dyDescent="0.2">
      <c r="A27" s="332"/>
      <c r="B27" s="332"/>
      <c r="C27" s="331" t="s">
        <v>63</v>
      </c>
      <c r="D27" s="106"/>
      <c r="E27" s="107">
        <v>2470248.7000000002</v>
      </c>
      <c r="F27" s="107">
        <v>954347.7</v>
      </c>
      <c r="G27" s="107">
        <v>827301.4</v>
      </c>
      <c r="H27" s="107" t="s">
        <v>2</v>
      </c>
      <c r="I27" s="107" t="s">
        <v>2</v>
      </c>
      <c r="J27" s="107">
        <v>171805.4</v>
      </c>
      <c r="K27" s="107">
        <v>158445.70000000001</v>
      </c>
    </row>
    <row r="28" spans="1:11" ht="25.5" x14ac:dyDescent="0.2">
      <c r="A28" s="332"/>
      <c r="B28" s="332"/>
      <c r="C28" s="332"/>
      <c r="D28" s="106" t="s">
        <v>64</v>
      </c>
      <c r="E28" s="107">
        <v>2194572.4</v>
      </c>
      <c r="F28" s="107">
        <v>919341.7</v>
      </c>
      <c r="G28" s="107">
        <v>664640.19999999995</v>
      </c>
      <c r="H28" s="107">
        <v>250293.4</v>
      </c>
      <c r="I28" s="107" t="s">
        <v>2</v>
      </c>
      <c r="J28" s="107">
        <v>169686.3</v>
      </c>
      <c r="K28" s="107" t="s">
        <v>2</v>
      </c>
    </row>
    <row r="29" spans="1:11" ht="25.5" x14ac:dyDescent="0.2">
      <c r="A29" s="332"/>
      <c r="B29" s="332"/>
      <c r="C29" s="332"/>
      <c r="D29" s="106" t="s">
        <v>65</v>
      </c>
      <c r="E29" s="107">
        <v>177797.7</v>
      </c>
      <c r="F29" s="107" t="s">
        <v>2</v>
      </c>
      <c r="G29" s="107">
        <v>142939.29999999999</v>
      </c>
      <c r="H29" s="107" t="s">
        <v>2</v>
      </c>
      <c r="I29" s="107" t="s">
        <v>2</v>
      </c>
      <c r="J29" s="107">
        <v>2119.1</v>
      </c>
      <c r="K29" s="107" t="s">
        <v>8</v>
      </c>
    </row>
    <row r="30" spans="1:11" ht="25.5" x14ac:dyDescent="0.2">
      <c r="A30" s="332"/>
      <c r="B30" s="332"/>
      <c r="C30" s="332"/>
      <c r="D30" s="106" t="s">
        <v>66</v>
      </c>
      <c r="E30" s="107">
        <v>97878.6</v>
      </c>
      <c r="F30" s="107" t="s">
        <v>2</v>
      </c>
      <c r="G30" s="107">
        <v>19721.900000000001</v>
      </c>
      <c r="H30" s="107">
        <v>12295.5</v>
      </c>
      <c r="I30" s="107">
        <v>55847.5</v>
      </c>
      <c r="J30" s="107" t="s">
        <v>8</v>
      </c>
      <c r="K30" s="107" t="s">
        <v>2</v>
      </c>
    </row>
    <row r="31" spans="1:11" x14ac:dyDescent="0.2">
      <c r="A31" s="332"/>
      <c r="B31" s="331" t="s">
        <v>149</v>
      </c>
      <c r="C31" s="106"/>
      <c r="D31" s="106"/>
      <c r="E31" s="107">
        <v>689197.4</v>
      </c>
      <c r="F31" s="107">
        <v>106182.5</v>
      </c>
      <c r="G31" s="107">
        <v>159802.79999999999</v>
      </c>
      <c r="H31" s="107">
        <v>132780.20000000001</v>
      </c>
      <c r="I31" s="107">
        <v>78755.8</v>
      </c>
      <c r="J31" s="107">
        <v>111776.4</v>
      </c>
      <c r="K31" s="107">
        <v>99899.7</v>
      </c>
    </row>
    <row r="32" spans="1:11" x14ac:dyDescent="0.2">
      <c r="A32" s="332"/>
      <c r="B32" s="332"/>
      <c r="C32" s="331" t="s">
        <v>169</v>
      </c>
      <c r="D32" s="106"/>
      <c r="E32" s="107">
        <v>354284.5</v>
      </c>
      <c r="F32" s="107">
        <v>58441.1</v>
      </c>
      <c r="G32" s="107">
        <v>27924.3</v>
      </c>
      <c r="H32" s="107">
        <v>88043.199999999997</v>
      </c>
      <c r="I32" s="107">
        <v>60898.3</v>
      </c>
      <c r="J32" s="107">
        <v>59340.2</v>
      </c>
      <c r="K32" s="107">
        <v>59637.4</v>
      </c>
    </row>
    <row r="33" spans="1:11" x14ac:dyDescent="0.2">
      <c r="A33" s="332"/>
      <c r="B33" s="332"/>
      <c r="C33" s="332"/>
      <c r="D33" s="106" t="s">
        <v>69</v>
      </c>
      <c r="E33" s="107">
        <v>1029.0999999999999</v>
      </c>
      <c r="F33" s="107" t="s">
        <v>8</v>
      </c>
      <c r="G33" s="107" t="s">
        <v>8</v>
      </c>
      <c r="H33" s="107" t="s">
        <v>2</v>
      </c>
      <c r="I33" s="107" t="s">
        <v>2</v>
      </c>
      <c r="J33" s="107" t="s">
        <v>8</v>
      </c>
      <c r="K33" s="107" t="s">
        <v>8</v>
      </c>
    </row>
    <row r="34" spans="1:11" ht="25.5" x14ac:dyDescent="0.2">
      <c r="A34" s="332"/>
      <c r="B34" s="332"/>
      <c r="C34" s="332"/>
      <c r="D34" s="106" t="s">
        <v>70</v>
      </c>
      <c r="E34" s="107">
        <v>2027.5</v>
      </c>
      <c r="F34" s="107" t="s">
        <v>2</v>
      </c>
      <c r="G34" s="107" t="s">
        <v>2</v>
      </c>
      <c r="H34" s="107" t="s">
        <v>2</v>
      </c>
      <c r="I34" s="107" t="s">
        <v>8</v>
      </c>
      <c r="J34" s="107" t="s">
        <v>2</v>
      </c>
      <c r="K34" s="107" t="s">
        <v>8</v>
      </c>
    </row>
    <row r="35" spans="1:11" x14ac:dyDescent="0.2">
      <c r="A35" s="332"/>
      <c r="B35" s="332"/>
      <c r="C35" s="332"/>
      <c r="D35" s="106" t="s">
        <v>71</v>
      </c>
      <c r="E35" s="107">
        <v>301005</v>
      </c>
      <c r="F35" s="107">
        <v>57536.3</v>
      </c>
      <c r="G35" s="107">
        <v>18611.599999999999</v>
      </c>
      <c r="H35" s="107">
        <v>86006.3</v>
      </c>
      <c r="I35" s="107" t="s">
        <v>2</v>
      </c>
      <c r="J35" s="107">
        <v>58633.9</v>
      </c>
      <c r="K35" s="107" t="s">
        <v>2</v>
      </c>
    </row>
    <row r="36" spans="1:11" x14ac:dyDescent="0.2">
      <c r="A36" s="332"/>
      <c r="B36" s="332"/>
      <c r="C36" s="332"/>
      <c r="D36" s="106" t="s">
        <v>72</v>
      </c>
      <c r="E36" s="107">
        <v>50222.9</v>
      </c>
      <c r="F36" s="107" t="s">
        <v>2</v>
      </c>
      <c r="G36" s="107" t="s">
        <v>2</v>
      </c>
      <c r="H36" s="107" t="s">
        <v>2</v>
      </c>
      <c r="I36" s="107">
        <v>39532.400000000001</v>
      </c>
      <c r="J36" s="107" t="s">
        <v>2</v>
      </c>
      <c r="K36" s="107" t="s">
        <v>2</v>
      </c>
    </row>
    <row r="37" spans="1:11" x14ac:dyDescent="0.2">
      <c r="A37" s="332"/>
      <c r="B37" s="332"/>
      <c r="C37" s="331" t="s">
        <v>181</v>
      </c>
      <c r="D37" s="106"/>
      <c r="E37" s="107">
        <v>227328.7</v>
      </c>
      <c r="F37" s="107">
        <v>28112.400000000001</v>
      </c>
      <c r="G37" s="107">
        <v>96283.4</v>
      </c>
      <c r="H37" s="107">
        <v>25246.3</v>
      </c>
      <c r="I37" s="107">
        <v>15362.1</v>
      </c>
      <c r="J37" s="107">
        <v>34046.6</v>
      </c>
      <c r="K37" s="107">
        <v>28277.9</v>
      </c>
    </row>
    <row r="38" spans="1:11" ht="25.5" x14ac:dyDescent="0.2">
      <c r="A38" s="332"/>
      <c r="B38" s="332"/>
      <c r="C38" s="332"/>
      <c r="D38" s="106" t="s">
        <v>74</v>
      </c>
      <c r="E38" s="107">
        <v>6935.5</v>
      </c>
      <c r="F38" s="107" t="s">
        <v>2</v>
      </c>
      <c r="G38" s="107">
        <v>1851.7</v>
      </c>
      <c r="H38" s="107" t="s">
        <v>8</v>
      </c>
      <c r="I38" s="107" t="s">
        <v>2</v>
      </c>
      <c r="J38" s="107" t="s">
        <v>8</v>
      </c>
      <c r="K38" s="107" t="s">
        <v>8</v>
      </c>
    </row>
    <row r="39" spans="1:11" x14ac:dyDescent="0.2">
      <c r="A39" s="332"/>
      <c r="B39" s="332"/>
      <c r="C39" s="332"/>
      <c r="D39" s="106" t="s">
        <v>75</v>
      </c>
      <c r="E39" s="107">
        <v>1285.5</v>
      </c>
      <c r="F39" s="107" t="s">
        <v>8</v>
      </c>
      <c r="G39" s="107">
        <v>1203.8</v>
      </c>
      <c r="H39" s="107" t="s">
        <v>8</v>
      </c>
      <c r="I39" s="107" t="s">
        <v>8</v>
      </c>
      <c r="J39" s="107" t="s">
        <v>2</v>
      </c>
      <c r="K39" s="107" t="s">
        <v>2</v>
      </c>
    </row>
    <row r="40" spans="1:11" x14ac:dyDescent="0.2">
      <c r="A40" s="332"/>
      <c r="B40" s="332"/>
      <c r="C40" s="332"/>
      <c r="D40" s="106" t="s">
        <v>76</v>
      </c>
      <c r="E40" s="107">
        <v>200304.5</v>
      </c>
      <c r="F40" s="107">
        <v>21964.6</v>
      </c>
      <c r="G40" s="107">
        <v>78825.2</v>
      </c>
      <c r="H40" s="107">
        <v>25194.799999999999</v>
      </c>
      <c r="I40" s="107">
        <v>13982.3</v>
      </c>
      <c r="J40" s="107">
        <v>32309.200000000001</v>
      </c>
      <c r="K40" s="107">
        <v>28028.5</v>
      </c>
    </row>
    <row r="41" spans="1:11" ht="25.5" x14ac:dyDescent="0.2">
      <c r="A41" s="332"/>
      <c r="B41" s="332"/>
      <c r="C41" s="332"/>
      <c r="D41" s="106" t="s">
        <v>77</v>
      </c>
      <c r="E41" s="107">
        <v>18803.2</v>
      </c>
      <c r="F41" s="107" t="s">
        <v>2</v>
      </c>
      <c r="G41" s="107">
        <v>14402.7</v>
      </c>
      <c r="H41" s="107">
        <v>51.6</v>
      </c>
      <c r="I41" s="107" t="s">
        <v>2</v>
      </c>
      <c r="J41" s="107" t="s">
        <v>2</v>
      </c>
      <c r="K41" s="107" t="s">
        <v>2</v>
      </c>
    </row>
    <row r="42" spans="1:11" x14ac:dyDescent="0.2">
      <c r="A42" s="332"/>
      <c r="B42" s="332"/>
      <c r="C42" s="331" t="s">
        <v>78</v>
      </c>
      <c r="D42" s="106"/>
      <c r="E42" s="107">
        <v>107584.2</v>
      </c>
      <c r="F42" s="107">
        <v>19629.099999999999</v>
      </c>
      <c r="G42" s="107">
        <v>35595.1</v>
      </c>
      <c r="H42" s="107">
        <v>19490.599999999999</v>
      </c>
      <c r="I42" s="107">
        <v>2495.4</v>
      </c>
      <c r="J42" s="107">
        <v>18389.599999999999</v>
      </c>
      <c r="K42" s="107">
        <v>11984.4</v>
      </c>
    </row>
    <row r="43" spans="1:11" x14ac:dyDescent="0.2">
      <c r="A43" s="332"/>
      <c r="B43" s="332"/>
      <c r="C43" s="332"/>
      <c r="D43" s="106" t="s">
        <v>79</v>
      </c>
      <c r="E43" s="107">
        <v>96670.6</v>
      </c>
      <c r="F43" s="107" t="s">
        <v>2</v>
      </c>
      <c r="G43" s="107">
        <v>34749</v>
      </c>
      <c r="H43" s="107" t="s">
        <v>2</v>
      </c>
      <c r="I43" s="107" t="s">
        <v>8</v>
      </c>
      <c r="J43" s="107" t="s">
        <v>2</v>
      </c>
      <c r="K43" s="107" t="s">
        <v>2</v>
      </c>
    </row>
    <row r="44" spans="1:11" x14ac:dyDescent="0.2">
      <c r="A44" s="332"/>
      <c r="B44" s="332"/>
      <c r="C44" s="332"/>
      <c r="D44" s="106" t="s">
        <v>80</v>
      </c>
      <c r="E44" s="107" t="s">
        <v>2</v>
      </c>
      <c r="F44" s="107" t="s">
        <v>2</v>
      </c>
      <c r="G44" s="107" t="s">
        <v>2</v>
      </c>
      <c r="H44" s="107" t="s">
        <v>2</v>
      </c>
      <c r="I44" s="107">
        <v>2495.4</v>
      </c>
      <c r="J44" s="107" t="s">
        <v>2</v>
      </c>
      <c r="K44" s="107" t="s">
        <v>2</v>
      </c>
    </row>
    <row r="45" spans="1:11" x14ac:dyDescent="0.2">
      <c r="A45" s="332"/>
      <c r="B45" s="332"/>
      <c r="C45" s="332"/>
      <c r="D45" s="106" t="s">
        <v>81</v>
      </c>
      <c r="E45" s="107" t="s">
        <v>2</v>
      </c>
      <c r="F45" s="107" t="s">
        <v>8</v>
      </c>
      <c r="G45" s="107" t="s">
        <v>2</v>
      </c>
      <c r="H45" s="107" t="s">
        <v>8</v>
      </c>
      <c r="I45" s="107" t="s">
        <v>8</v>
      </c>
      <c r="J45" s="107" t="s">
        <v>8</v>
      </c>
      <c r="K45" s="107" t="s">
        <v>8</v>
      </c>
    </row>
    <row r="46" spans="1:11" x14ac:dyDescent="0.2">
      <c r="A46" s="332"/>
      <c r="B46" s="331" t="s">
        <v>82</v>
      </c>
      <c r="C46" s="106"/>
      <c r="D46" s="106"/>
      <c r="E46" s="107">
        <v>603120.19999999995</v>
      </c>
      <c r="F46" s="107">
        <v>133008.79999999999</v>
      </c>
      <c r="G46" s="107">
        <v>210278.5</v>
      </c>
      <c r="H46" s="107" t="s">
        <v>2</v>
      </c>
      <c r="I46" s="107">
        <v>79972.5</v>
      </c>
      <c r="J46" s="107">
        <v>51506.3</v>
      </c>
      <c r="K46" s="107" t="s">
        <v>2</v>
      </c>
    </row>
    <row r="47" spans="1:11" x14ac:dyDescent="0.2">
      <c r="A47" s="332"/>
      <c r="B47" s="332"/>
      <c r="C47" s="331" t="s">
        <v>83</v>
      </c>
      <c r="D47" s="106"/>
      <c r="E47" s="107">
        <v>32302.400000000001</v>
      </c>
      <c r="F47" s="107">
        <v>4456</v>
      </c>
      <c r="G47" s="107">
        <v>17166.599999999999</v>
      </c>
      <c r="H47" s="107" t="s">
        <v>2</v>
      </c>
      <c r="I47" s="107">
        <v>487</v>
      </c>
      <c r="J47" s="107">
        <v>4880.5</v>
      </c>
      <c r="K47" s="107" t="s">
        <v>2</v>
      </c>
    </row>
    <row r="48" spans="1:11" x14ac:dyDescent="0.2">
      <c r="A48" s="332"/>
      <c r="B48" s="332"/>
      <c r="C48" s="332"/>
      <c r="D48" s="106" t="s">
        <v>84</v>
      </c>
      <c r="E48" s="107">
        <v>2557.4</v>
      </c>
      <c r="F48" s="107" t="s">
        <v>8</v>
      </c>
      <c r="G48" s="107">
        <v>2557.4</v>
      </c>
      <c r="H48" s="107" t="s">
        <v>8</v>
      </c>
      <c r="I48" s="107" t="s">
        <v>8</v>
      </c>
      <c r="J48" s="107" t="s">
        <v>8</v>
      </c>
      <c r="K48" s="107" t="s">
        <v>8</v>
      </c>
    </row>
    <row r="49" spans="1:11" ht="25.5" x14ac:dyDescent="0.2">
      <c r="A49" s="332"/>
      <c r="B49" s="332"/>
      <c r="C49" s="332"/>
      <c r="D49" s="106" t="s">
        <v>85</v>
      </c>
      <c r="E49" s="107">
        <v>29745</v>
      </c>
      <c r="F49" s="107">
        <v>4456</v>
      </c>
      <c r="G49" s="107">
        <v>14609.2</v>
      </c>
      <c r="H49" s="107" t="s">
        <v>2</v>
      </c>
      <c r="I49" s="107">
        <v>487</v>
      </c>
      <c r="J49" s="107">
        <v>4880.5</v>
      </c>
      <c r="K49" s="107" t="s">
        <v>2</v>
      </c>
    </row>
    <row r="50" spans="1:11" x14ac:dyDescent="0.2">
      <c r="A50" s="332"/>
      <c r="B50" s="332"/>
      <c r="C50" s="331" t="s">
        <v>150</v>
      </c>
      <c r="D50" s="106"/>
      <c r="E50" s="107">
        <v>491862.8</v>
      </c>
      <c r="F50" s="107">
        <v>119576.7</v>
      </c>
      <c r="G50" s="107">
        <v>158514.6</v>
      </c>
      <c r="H50" s="107">
        <v>44342.2</v>
      </c>
      <c r="I50" s="107">
        <v>70918.8</v>
      </c>
      <c r="J50" s="107">
        <v>43453.7</v>
      </c>
      <c r="K50" s="107">
        <v>55056.7</v>
      </c>
    </row>
    <row r="51" spans="1:11" x14ac:dyDescent="0.2">
      <c r="A51" s="332"/>
      <c r="B51" s="332"/>
      <c r="C51" s="332"/>
      <c r="D51" s="106" t="s">
        <v>87</v>
      </c>
      <c r="E51" s="107">
        <v>6864</v>
      </c>
      <c r="F51" s="107" t="s">
        <v>2</v>
      </c>
      <c r="G51" s="107">
        <v>4750.5</v>
      </c>
      <c r="H51" s="107" t="s">
        <v>2</v>
      </c>
      <c r="I51" s="107" t="s">
        <v>2</v>
      </c>
      <c r="J51" s="107" t="s">
        <v>2</v>
      </c>
      <c r="K51" s="107" t="s">
        <v>2</v>
      </c>
    </row>
    <row r="52" spans="1:11" x14ac:dyDescent="0.2">
      <c r="A52" s="332"/>
      <c r="B52" s="332"/>
      <c r="C52" s="332"/>
      <c r="D52" s="106" t="s">
        <v>88</v>
      </c>
      <c r="E52" s="107">
        <v>944.9</v>
      </c>
      <c r="F52" s="107" t="s">
        <v>2</v>
      </c>
      <c r="G52" s="107" t="s">
        <v>2</v>
      </c>
      <c r="H52" s="107" t="s">
        <v>8</v>
      </c>
      <c r="I52" s="107" t="s">
        <v>8</v>
      </c>
      <c r="J52" s="107" t="s">
        <v>2</v>
      </c>
      <c r="K52" s="107" t="s">
        <v>2</v>
      </c>
    </row>
    <row r="53" spans="1:11" ht="25.5" x14ac:dyDescent="0.2">
      <c r="A53" s="332"/>
      <c r="B53" s="332"/>
      <c r="C53" s="332"/>
      <c r="D53" s="106" t="s">
        <v>89</v>
      </c>
      <c r="E53" s="107" t="s">
        <v>2</v>
      </c>
      <c r="F53" s="107" t="s">
        <v>2</v>
      </c>
      <c r="G53" s="107" t="s">
        <v>2</v>
      </c>
      <c r="H53" s="107" t="s">
        <v>8</v>
      </c>
      <c r="I53" s="107">
        <v>614.20000000000005</v>
      </c>
      <c r="J53" s="107" t="s">
        <v>8</v>
      </c>
      <c r="K53" s="107" t="s">
        <v>8</v>
      </c>
    </row>
    <row r="54" spans="1:11" ht="25.5" x14ac:dyDescent="0.2">
      <c r="A54" s="332"/>
      <c r="B54" s="332"/>
      <c r="C54" s="332"/>
      <c r="D54" s="106" t="s">
        <v>90</v>
      </c>
      <c r="E54" s="107">
        <v>440780.79999999999</v>
      </c>
      <c r="F54" s="107">
        <v>110672.4</v>
      </c>
      <c r="G54" s="107">
        <v>137330.29999999999</v>
      </c>
      <c r="H54" s="107">
        <v>44311</v>
      </c>
      <c r="I54" s="107">
        <v>52276.4</v>
      </c>
      <c r="J54" s="107">
        <v>42966.400000000001</v>
      </c>
      <c r="K54" s="107">
        <v>53224.4</v>
      </c>
    </row>
    <row r="55" spans="1:11" x14ac:dyDescent="0.2">
      <c r="A55" s="332"/>
      <c r="B55" s="332"/>
      <c r="C55" s="332"/>
      <c r="D55" s="106" t="s">
        <v>91</v>
      </c>
      <c r="E55" s="107" t="s">
        <v>2</v>
      </c>
      <c r="F55" s="107" t="s">
        <v>8</v>
      </c>
      <c r="G55" s="107">
        <v>5143.3</v>
      </c>
      <c r="H55" s="107" t="s">
        <v>8</v>
      </c>
      <c r="I55" s="107" t="s">
        <v>2</v>
      </c>
      <c r="J55" s="107" t="s">
        <v>8</v>
      </c>
      <c r="K55" s="107" t="s">
        <v>8</v>
      </c>
    </row>
    <row r="56" spans="1:11" x14ac:dyDescent="0.2">
      <c r="A56" s="332"/>
      <c r="B56" s="332"/>
      <c r="C56" s="332"/>
      <c r="D56" s="106" t="s">
        <v>92</v>
      </c>
      <c r="E56" s="107">
        <v>30055.200000000001</v>
      </c>
      <c r="F56" s="107" t="s">
        <v>2</v>
      </c>
      <c r="G56" s="107">
        <v>4174.3999999999996</v>
      </c>
      <c r="H56" s="107" t="s">
        <v>2</v>
      </c>
      <c r="I56" s="107">
        <v>17388.8</v>
      </c>
      <c r="J56" s="107" t="s">
        <v>2</v>
      </c>
      <c r="K56" s="107" t="s">
        <v>8</v>
      </c>
    </row>
    <row r="57" spans="1:11" x14ac:dyDescent="0.2">
      <c r="A57" s="332"/>
      <c r="B57" s="332"/>
      <c r="C57" s="331" t="s">
        <v>93</v>
      </c>
      <c r="D57" s="106"/>
      <c r="E57" s="107">
        <v>78955</v>
      </c>
      <c r="F57" s="107">
        <v>8976</v>
      </c>
      <c r="G57" s="107">
        <v>34597.300000000003</v>
      </c>
      <c r="H57" s="107">
        <v>15579.9</v>
      </c>
      <c r="I57" s="107">
        <v>8566.7000000000007</v>
      </c>
      <c r="J57" s="107">
        <v>3172</v>
      </c>
      <c r="K57" s="107">
        <v>8063</v>
      </c>
    </row>
    <row r="58" spans="1:11" x14ac:dyDescent="0.2">
      <c r="A58" s="332"/>
      <c r="B58" s="332"/>
      <c r="C58" s="332"/>
      <c r="D58" s="106" t="s">
        <v>94</v>
      </c>
      <c r="E58" s="107">
        <v>5256.2</v>
      </c>
      <c r="F58" s="107" t="s">
        <v>2</v>
      </c>
      <c r="G58" s="107">
        <v>4716.5</v>
      </c>
      <c r="H58" s="107" t="s">
        <v>8</v>
      </c>
      <c r="I58" s="107" t="s">
        <v>2</v>
      </c>
      <c r="J58" s="107">
        <v>305.8</v>
      </c>
      <c r="K58" s="107" t="s">
        <v>8</v>
      </c>
    </row>
    <row r="59" spans="1:11" ht="25.5" x14ac:dyDescent="0.2">
      <c r="A59" s="332"/>
      <c r="B59" s="332"/>
      <c r="C59" s="332"/>
      <c r="D59" s="106" t="s">
        <v>95</v>
      </c>
      <c r="E59" s="107">
        <v>68753.399999999994</v>
      </c>
      <c r="F59" s="107">
        <v>8290.2000000000007</v>
      </c>
      <c r="G59" s="107">
        <v>25600.2</v>
      </c>
      <c r="H59" s="107">
        <v>15579.9</v>
      </c>
      <c r="I59" s="107">
        <v>8353.9</v>
      </c>
      <c r="J59" s="107">
        <v>2866.2</v>
      </c>
      <c r="K59" s="107">
        <v>8063</v>
      </c>
    </row>
    <row r="60" spans="1:11" ht="25.5" x14ac:dyDescent="0.2">
      <c r="A60" s="332"/>
      <c r="B60" s="332"/>
      <c r="C60" s="332"/>
      <c r="D60" s="106" t="s">
        <v>96</v>
      </c>
      <c r="E60" s="107" t="s">
        <v>2</v>
      </c>
      <c r="F60" s="107" t="s">
        <v>8</v>
      </c>
      <c r="G60" s="107" t="s">
        <v>2</v>
      </c>
      <c r="H60" s="107" t="s">
        <v>8</v>
      </c>
      <c r="I60" s="107" t="s">
        <v>2</v>
      </c>
      <c r="J60" s="107" t="s">
        <v>8</v>
      </c>
      <c r="K60" s="107" t="s">
        <v>8</v>
      </c>
    </row>
    <row r="61" spans="1:11" x14ac:dyDescent="0.2">
      <c r="A61" s="332"/>
      <c r="B61" s="332"/>
      <c r="C61" s="332"/>
      <c r="D61" s="106" t="s">
        <v>97</v>
      </c>
      <c r="E61" s="107" t="s">
        <v>2</v>
      </c>
      <c r="F61" s="107" t="s">
        <v>2</v>
      </c>
      <c r="G61" s="107" t="s">
        <v>2</v>
      </c>
      <c r="H61" s="107" t="s">
        <v>8</v>
      </c>
      <c r="I61" s="107" t="s">
        <v>2</v>
      </c>
      <c r="J61" s="107" t="s">
        <v>8</v>
      </c>
      <c r="K61" s="107" t="s">
        <v>8</v>
      </c>
    </row>
    <row r="62" spans="1:11" x14ac:dyDescent="0.2">
      <c r="A62" s="332"/>
      <c r="B62" s="331" t="s">
        <v>196</v>
      </c>
      <c r="C62" s="106"/>
      <c r="D62" s="106"/>
      <c r="E62" s="107">
        <v>425807.7</v>
      </c>
      <c r="F62" s="107" t="s">
        <v>2</v>
      </c>
      <c r="G62" s="107">
        <v>140224.70000000001</v>
      </c>
      <c r="H62" s="107" t="s">
        <v>2</v>
      </c>
      <c r="I62" s="107">
        <v>24810.2</v>
      </c>
      <c r="J62" s="107">
        <v>29938.7</v>
      </c>
      <c r="K62" s="107">
        <v>34843.4</v>
      </c>
    </row>
    <row r="63" spans="1:11" x14ac:dyDescent="0.2">
      <c r="A63" s="332"/>
      <c r="B63" s="332"/>
      <c r="C63" s="331" t="s">
        <v>183</v>
      </c>
      <c r="D63" s="106"/>
      <c r="E63" s="107">
        <v>343576.5</v>
      </c>
      <c r="F63" s="107">
        <v>117193.1</v>
      </c>
      <c r="G63" s="107">
        <v>105278.5</v>
      </c>
      <c r="H63" s="107">
        <v>58998.2</v>
      </c>
      <c r="I63" s="107">
        <v>23343.599999999999</v>
      </c>
      <c r="J63" s="107">
        <v>16807.5</v>
      </c>
      <c r="K63" s="107">
        <v>21955.599999999999</v>
      </c>
    </row>
    <row r="64" spans="1:11" ht="25.5" x14ac:dyDescent="0.2">
      <c r="A64" s="332"/>
      <c r="B64" s="332"/>
      <c r="C64" s="332"/>
      <c r="D64" s="106" t="s">
        <v>100</v>
      </c>
      <c r="E64" s="107">
        <v>4889.1000000000004</v>
      </c>
      <c r="F64" s="107" t="s">
        <v>2</v>
      </c>
      <c r="G64" s="107">
        <v>3280</v>
      </c>
      <c r="H64" s="107" t="s">
        <v>8</v>
      </c>
      <c r="I64" s="107" t="s">
        <v>2</v>
      </c>
      <c r="J64" s="107" t="s">
        <v>2</v>
      </c>
      <c r="K64" s="107" t="s">
        <v>8</v>
      </c>
    </row>
    <row r="65" spans="1:11" ht="25.5" x14ac:dyDescent="0.2">
      <c r="A65" s="332"/>
      <c r="B65" s="332"/>
      <c r="C65" s="332"/>
      <c r="D65" s="106" t="s">
        <v>101</v>
      </c>
      <c r="E65" s="107">
        <v>5124.3999999999996</v>
      </c>
      <c r="F65" s="107" t="s">
        <v>2</v>
      </c>
      <c r="G65" s="107">
        <v>3184.7</v>
      </c>
      <c r="H65" s="107" t="s">
        <v>2</v>
      </c>
      <c r="I65" s="107" t="s">
        <v>2</v>
      </c>
      <c r="J65" s="107" t="s">
        <v>2</v>
      </c>
      <c r="K65" s="107" t="s">
        <v>8</v>
      </c>
    </row>
    <row r="66" spans="1:11" ht="25.5" x14ac:dyDescent="0.2">
      <c r="A66" s="332"/>
      <c r="B66" s="332"/>
      <c r="C66" s="332"/>
      <c r="D66" s="106" t="s">
        <v>102</v>
      </c>
      <c r="E66" s="107">
        <v>327435.8</v>
      </c>
      <c r="F66" s="107">
        <v>115713.60000000001</v>
      </c>
      <c r="G66" s="107">
        <v>96407</v>
      </c>
      <c r="H66" s="107" t="s">
        <v>2</v>
      </c>
      <c r="I66" s="107">
        <v>19278.900000000001</v>
      </c>
      <c r="J66" s="107">
        <v>15747.6</v>
      </c>
      <c r="K66" s="107" t="s">
        <v>2</v>
      </c>
    </row>
    <row r="67" spans="1:11" x14ac:dyDescent="0.2">
      <c r="A67" s="332"/>
      <c r="B67" s="332"/>
      <c r="C67" s="332"/>
      <c r="D67" s="106" t="s">
        <v>103</v>
      </c>
      <c r="E67" s="107">
        <v>482.1</v>
      </c>
      <c r="F67" s="107" t="s">
        <v>8</v>
      </c>
      <c r="G67" s="107" t="s">
        <v>2</v>
      </c>
      <c r="H67" s="107" t="s">
        <v>8</v>
      </c>
      <c r="I67" s="107" t="s">
        <v>8</v>
      </c>
      <c r="J67" s="107" t="s">
        <v>8</v>
      </c>
      <c r="K67" s="107" t="s">
        <v>2</v>
      </c>
    </row>
    <row r="68" spans="1:11" ht="25.5" x14ac:dyDescent="0.2">
      <c r="A68" s="332"/>
      <c r="B68" s="332"/>
      <c r="C68" s="332"/>
      <c r="D68" s="106" t="s">
        <v>104</v>
      </c>
      <c r="E68" s="107">
        <v>5645.1</v>
      </c>
      <c r="F68" s="107">
        <v>221.1</v>
      </c>
      <c r="G68" s="107" t="s">
        <v>2</v>
      </c>
      <c r="H68" s="107" t="s">
        <v>8</v>
      </c>
      <c r="I68" s="107" t="s">
        <v>2</v>
      </c>
      <c r="J68" s="107" t="s">
        <v>8</v>
      </c>
      <c r="K68" s="107" t="s">
        <v>8</v>
      </c>
    </row>
    <row r="69" spans="1:11" x14ac:dyDescent="0.2">
      <c r="A69" s="332"/>
      <c r="B69" s="332"/>
      <c r="C69" s="331" t="s">
        <v>152</v>
      </c>
      <c r="D69" s="106"/>
      <c r="E69" s="107">
        <v>82231.199999999997</v>
      </c>
      <c r="F69" s="107" t="s">
        <v>2</v>
      </c>
      <c r="G69" s="107">
        <v>34946.199999999997</v>
      </c>
      <c r="H69" s="107" t="s">
        <v>2</v>
      </c>
      <c r="I69" s="107">
        <v>1466.6</v>
      </c>
      <c r="J69" s="107">
        <v>13131.2</v>
      </c>
      <c r="K69" s="107">
        <v>12887.7</v>
      </c>
    </row>
    <row r="70" spans="1:11" x14ac:dyDescent="0.2">
      <c r="A70" s="332"/>
      <c r="B70" s="332"/>
      <c r="C70" s="332"/>
      <c r="D70" s="106" t="s">
        <v>106</v>
      </c>
      <c r="E70" s="107">
        <v>1296.8</v>
      </c>
      <c r="F70" s="107" t="s">
        <v>8</v>
      </c>
      <c r="G70" s="107">
        <v>115.8</v>
      </c>
      <c r="H70" s="107" t="s">
        <v>2</v>
      </c>
      <c r="I70" s="107" t="s">
        <v>2</v>
      </c>
      <c r="J70" s="107" t="s">
        <v>2</v>
      </c>
      <c r="K70" s="107" t="s">
        <v>2</v>
      </c>
    </row>
    <row r="71" spans="1:11" x14ac:dyDescent="0.2">
      <c r="A71" s="332"/>
      <c r="B71" s="332"/>
      <c r="C71" s="332"/>
      <c r="D71" s="106" t="s">
        <v>107</v>
      </c>
      <c r="E71" s="107">
        <v>80934.399999999994</v>
      </c>
      <c r="F71" s="107" t="s">
        <v>2</v>
      </c>
      <c r="G71" s="107">
        <v>34830.400000000001</v>
      </c>
      <c r="H71" s="107" t="s">
        <v>2</v>
      </c>
      <c r="I71" s="107" t="s">
        <v>2</v>
      </c>
      <c r="J71" s="107" t="s">
        <v>2</v>
      </c>
      <c r="K71" s="107" t="s">
        <v>2</v>
      </c>
    </row>
    <row r="72" spans="1:11" x14ac:dyDescent="0.2">
      <c r="A72" s="332"/>
      <c r="B72" s="331" t="s">
        <v>108</v>
      </c>
      <c r="C72" s="106"/>
      <c r="D72" s="106"/>
      <c r="E72" s="107">
        <v>1194355.8999999999</v>
      </c>
      <c r="F72" s="107">
        <v>353101.5</v>
      </c>
      <c r="G72" s="107">
        <v>461701.1</v>
      </c>
      <c r="H72" s="107">
        <v>138907.29999999999</v>
      </c>
      <c r="I72" s="107">
        <v>50035.7</v>
      </c>
      <c r="J72" s="107">
        <v>73017.8</v>
      </c>
      <c r="K72" s="107">
        <v>117592.6</v>
      </c>
    </row>
    <row r="73" spans="1:11" x14ac:dyDescent="0.2">
      <c r="A73" s="332"/>
      <c r="B73" s="332"/>
      <c r="C73" s="331" t="s">
        <v>109</v>
      </c>
      <c r="D73" s="106"/>
      <c r="E73" s="107">
        <v>750715.4</v>
      </c>
      <c r="F73" s="107">
        <v>273344</v>
      </c>
      <c r="G73" s="107">
        <v>230843.2</v>
      </c>
      <c r="H73" s="107">
        <v>96269.1</v>
      </c>
      <c r="I73" s="107">
        <v>44504.5</v>
      </c>
      <c r="J73" s="107">
        <v>40006</v>
      </c>
      <c r="K73" s="107">
        <v>65748.600000000006</v>
      </c>
    </row>
    <row r="74" spans="1:11" x14ac:dyDescent="0.2">
      <c r="A74" s="332"/>
      <c r="B74" s="332"/>
      <c r="C74" s="332"/>
      <c r="D74" s="106" t="s">
        <v>110</v>
      </c>
      <c r="E74" s="107">
        <v>10022.1</v>
      </c>
      <c r="F74" s="107" t="s">
        <v>2</v>
      </c>
      <c r="G74" s="107">
        <v>8442.6</v>
      </c>
      <c r="H74" s="107" t="s">
        <v>8</v>
      </c>
      <c r="I74" s="107" t="s">
        <v>2</v>
      </c>
      <c r="J74" s="107" t="s">
        <v>2</v>
      </c>
      <c r="K74" s="107" t="s">
        <v>2</v>
      </c>
    </row>
    <row r="75" spans="1:11" ht="25.5" x14ac:dyDescent="0.2">
      <c r="A75" s="332"/>
      <c r="B75" s="332"/>
      <c r="C75" s="332"/>
      <c r="D75" s="106" t="s">
        <v>111</v>
      </c>
      <c r="E75" s="107">
        <v>719968.7</v>
      </c>
      <c r="F75" s="107">
        <v>270873.09999999998</v>
      </c>
      <c r="G75" s="107">
        <v>207848.9</v>
      </c>
      <c r="H75" s="107">
        <v>95894.3</v>
      </c>
      <c r="I75" s="107">
        <v>39997</v>
      </c>
      <c r="J75" s="107">
        <v>39850.9</v>
      </c>
      <c r="K75" s="107">
        <v>65504.4</v>
      </c>
    </row>
    <row r="76" spans="1:11" ht="25.5" x14ac:dyDescent="0.2">
      <c r="A76" s="332"/>
      <c r="B76" s="332"/>
      <c r="C76" s="332"/>
      <c r="D76" s="106" t="s">
        <v>112</v>
      </c>
      <c r="E76" s="107">
        <v>3185.2</v>
      </c>
      <c r="F76" s="107" t="s">
        <v>8</v>
      </c>
      <c r="G76" s="107" t="s">
        <v>2</v>
      </c>
      <c r="H76" s="107" t="s">
        <v>8</v>
      </c>
      <c r="I76" s="107" t="s">
        <v>2</v>
      </c>
      <c r="J76" s="107" t="s">
        <v>8</v>
      </c>
      <c r="K76" s="107" t="s">
        <v>2</v>
      </c>
    </row>
    <row r="77" spans="1:11" ht="25.5" x14ac:dyDescent="0.2">
      <c r="A77" s="332"/>
      <c r="B77" s="332"/>
      <c r="C77" s="332"/>
      <c r="D77" s="106" t="s">
        <v>113</v>
      </c>
      <c r="E77" s="107">
        <v>1514.1</v>
      </c>
      <c r="F77" s="107">
        <v>58.2</v>
      </c>
      <c r="G77" s="107" t="s">
        <v>8</v>
      </c>
      <c r="H77" s="107" t="s">
        <v>2</v>
      </c>
      <c r="I77" s="107" t="s">
        <v>2</v>
      </c>
      <c r="J77" s="107" t="s">
        <v>2</v>
      </c>
      <c r="K77" s="107" t="s">
        <v>2</v>
      </c>
    </row>
    <row r="78" spans="1:11" ht="25.5" x14ac:dyDescent="0.2">
      <c r="A78" s="332"/>
      <c r="B78" s="332"/>
      <c r="C78" s="332"/>
      <c r="D78" s="106" t="s">
        <v>114</v>
      </c>
      <c r="E78" s="107">
        <v>11121.1</v>
      </c>
      <c r="F78" s="107">
        <v>1090.3</v>
      </c>
      <c r="G78" s="107" t="s">
        <v>2</v>
      </c>
      <c r="H78" s="107" t="s">
        <v>2</v>
      </c>
      <c r="I78" s="107" t="s">
        <v>2</v>
      </c>
      <c r="J78" s="107" t="s">
        <v>8</v>
      </c>
      <c r="K78" s="107" t="s">
        <v>8</v>
      </c>
    </row>
    <row r="79" spans="1:11" x14ac:dyDescent="0.2">
      <c r="A79" s="332"/>
      <c r="B79" s="332"/>
      <c r="C79" s="332"/>
      <c r="D79" s="106" t="s">
        <v>115</v>
      </c>
      <c r="E79" s="107">
        <v>4904.2</v>
      </c>
      <c r="F79" s="107" t="s">
        <v>2</v>
      </c>
      <c r="G79" s="107">
        <v>3523.1</v>
      </c>
      <c r="H79" s="107" t="s">
        <v>8</v>
      </c>
      <c r="I79" s="107" t="s">
        <v>8</v>
      </c>
      <c r="J79" s="107" t="s">
        <v>2</v>
      </c>
      <c r="K79" s="107" t="s">
        <v>8</v>
      </c>
    </row>
    <row r="80" spans="1:11" x14ac:dyDescent="0.2">
      <c r="A80" s="332"/>
      <c r="B80" s="332"/>
      <c r="C80" s="331" t="s">
        <v>116</v>
      </c>
      <c r="D80" s="106"/>
      <c r="E80" s="107">
        <v>443640.5</v>
      </c>
      <c r="F80" s="107">
        <v>79757.5</v>
      </c>
      <c r="G80" s="107">
        <v>230857.9</v>
      </c>
      <c r="H80" s="107">
        <v>42638.2</v>
      </c>
      <c r="I80" s="107">
        <v>5531.2</v>
      </c>
      <c r="J80" s="107">
        <v>33011.800000000003</v>
      </c>
      <c r="K80" s="107">
        <v>51844</v>
      </c>
    </row>
    <row r="81" spans="1:11" x14ac:dyDescent="0.2">
      <c r="A81" s="332"/>
      <c r="B81" s="332"/>
      <c r="C81" s="332"/>
      <c r="D81" s="106" t="s">
        <v>117</v>
      </c>
      <c r="E81" s="107">
        <v>46240.7</v>
      </c>
      <c r="F81" s="107" t="s">
        <v>2</v>
      </c>
      <c r="G81" s="107">
        <v>28219.7</v>
      </c>
      <c r="H81" s="107">
        <v>1946</v>
      </c>
      <c r="I81" s="107" t="s">
        <v>2</v>
      </c>
      <c r="J81" s="107">
        <v>5749.3</v>
      </c>
      <c r="K81" s="107">
        <v>8095.9</v>
      </c>
    </row>
    <row r="82" spans="1:11" x14ac:dyDescent="0.2">
      <c r="A82" s="332"/>
      <c r="B82" s="332"/>
      <c r="C82" s="332"/>
      <c r="D82" s="106" t="s">
        <v>118</v>
      </c>
      <c r="E82" s="107">
        <v>1532.1</v>
      </c>
      <c r="F82" s="107" t="s">
        <v>8</v>
      </c>
      <c r="G82" s="107">
        <v>1022.4</v>
      </c>
      <c r="H82" s="107" t="s">
        <v>2</v>
      </c>
      <c r="I82" s="107" t="s">
        <v>8</v>
      </c>
      <c r="J82" s="107" t="s">
        <v>8</v>
      </c>
      <c r="K82" s="107" t="s">
        <v>2</v>
      </c>
    </row>
    <row r="83" spans="1:11" ht="25.5" x14ac:dyDescent="0.2">
      <c r="A83" s="332"/>
      <c r="B83" s="332"/>
      <c r="C83" s="332"/>
      <c r="D83" s="106" t="s">
        <v>119</v>
      </c>
      <c r="E83" s="107">
        <v>22294.1</v>
      </c>
      <c r="F83" s="107">
        <v>2075.4</v>
      </c>
      <c r="G83" s="107">
        <v>17982.099999999999</v>
      </c>
      <c r="H83" s="107">
        <v>208.2</v>
      </c>
      <c r="I83" s="107" t="s">
        <v>2</v>
      </c>
      <c r="J83" s="107">
        <v>1098.9000000000001</v>
      </c>
      <c r="K83" s="107" t="s">
        <v>2</v>
      </c>
    </row>
    <row r="84" spans="1:11" x14ac:dyDescent="0.2">
      <c r="A84" s="332"/>
      <c r="B84" s="332"/>
      <c r="C84" s="332"/>
      <c r="D84" s="106" t="s">
        <v>120</v>
      </c>
      <c r="E84" s="107">
        <v>185130</v>
      </c>
      <c r="F84" s="107">
        <v>31606.2</v>
      </c>
      <c r="G84" s="107">
        <v>126781.3</v>
      </c>
      <c r="H84" s="107">
        <v>22089.5</v>
      </c>
      <c r="I84" s="107" t="s">
        <v>2</v>
      </c>
      <c r="J84" s="107">
        <v>739.3</v>
      </c>
      <c r="K84" s="107">
        <v>109.5</v>
      </c>
    </row>
    <row r="85" spans="1:11" x14ac:dyDescent="0.2">
      <c r="A85" s="332"/>
      <c r="B85" s="332"/>
      <c r="C85" s="332"/>
      <c r="D85" s="106" t="s">
        <v>121</v>
      </c>
      <c r="E85" s="107">
        <v>163591.9</v>
      </c>
      <c r="F85" s="107">
        <v>32489.599999999999</v>
      </c>
      <c r="G85" s="107">
        <v>50267.5</v>
      </c>
      <c r="H85" s="107">
        <v>13311.7</v>
      </c>
      <c r="I85" s="107" t="s">
        <v>8</v>
      </c>
      <c r="J85" s="107">
        <v>24844.2</v>
      </c>
      <c r="K85" s="107">
        <v>42679</v>
      </c>
    </row>
    <row r="86" spans="1:11" x14ac:dyDescent="0.2">
      <c r="A86" s="332"/>
      <c r="B86" s="332"/>
      <c r="C86" s="332"/>
      <c r="D86" s="106" t="s">
        <v>122</v>
      </c>
      <c r="E86" s="107">
        <v>1887.1</v>
      </c>
      <c r="F86" s="107" t="s">
        <v>2</v>
      </c>
      <c r="G86" s="107" t="s">
        <v>2</v>
      </c>
      <c r="H86" s="107" t="s">
        <v>8</v>
      </c>
      <c r="I86" s="107" t="s">
        <v>8</v>
      </c>
      <c r="J86" s="107" t="s">
        <v>8</v>
      </c>
      <c r="K86" s="107" t="s">
        <v>8</v>
      </c>
    </row>
    <row r="87" spans="1:11" ht="25.5" x14ac:dyDescent="0.2">
      <c r="A87" s="332"/>
      <c r="B87" s="332"/>
      <c r="C87" s="332"/>
      <c r="D87" s="106" t="s">
        <v>123</v>
      </c>
      <c r="E87" s="107">
        <v>19047.7</v>
      </c>
      <c r="F87" s="107" t="s">
        <v>2</v>
      </c>
      <c r="G87" s="107" t="s">
        <v>2</v>
      </c>
      <c r="H87" s="107" t="s">
        <v>2</v>
      </c>
      <c r="I87" s="107" t="s">
        <v>2</v>
      </c>
      <c r="J87" s="107" t="s">
        <v>2</v>
      </c>
      <c r="K87" s="107" t="s">
        <v>8</v>
      </c>
    </row>
    <row r="88" spans="1:11" x14ac:dyDescent="0.2">
      <c r="A88" s="332"/>
      <c r="B88" s="332"/>
      <c r="C88" s="332"/>
      <c r="D88" s="106" t="s">
        <v>124</v>
      </c>
      <c r="E88" s="107">
        <v>3916.9</v>
      </c>
      <c r="F88" s="107" t="s">
        <v>2</v>
      </c>
      <c r="G88" s="107">
        <v>2966.9</v>
      </c>
      <c r="H88" s="107" t="s">
        <v>2</v>
      </c>
      <c r="I88" s="107" t="s">
        <v>8</v>
      </c>
      <c r="J88" s="107" t="s">
        <v>8</v>
      </c>
      <c r="K88" s="107" t="s">
        <v>8</v>
      </c>
    </row>
    <row r="89" spans="1:11" x14ac:dyDescent="0.2">
      <c r="A89" s="332"/>
      <c r="B89" s="331" t="s">
        <v>125</v>
      </c>
      <c r="C89" s="106"/>
      <c r="D89" s="106"/>
      <c r="E89" s="107">
        <v>577945.1</v>
      </c>
      <c r="F89" s="107">
        <v>158426.9</v>
      </c>
      <c r="G89" s="107">
        <v>172145.1</v>
      </c>
      <c r="H89" s="107" t="s">
        <v>2</v>
      </c>
      <c r="I89" s="107" t="s">
        <v>2</v>
      </c>
      <c r="J89" s="107">
        <v>36692.5</v>
      </c>
      <c r="K89" s="107">
        <v>35743.800000000003</v>
      </c>
    </row>
    <row r="90" spans="1:11" x14ac:dyDescent="0.2">
      <c r="A90" s="332"/>
      <c r="B90" s="332"/>
      <c r="C90" s="331" t="s">
        <v>126</v>
      </c>
      <c r="D90" s="106"/>
      <c r="E90" s="107">
        <v>100082.3</v>
      </c>
      <c r="F90" s="107">
        <v>26387.7</v>
      </c>
      <c r="G90" s="107">
        <v>26916.5</v>
      </c>
      <c r="H90" s="107">
        <v>16124.1</v>
      </c>
      <c r="I90" s="107">
        <v>3567</v>
      </c>
      <c r="J90" s="107">
        <v>11338.4</v>
      </c>
      <c r="K90" s="107">
        <v>15748.5</v>
      </c>
    </row>
    <row r="91" spans="1:11" ht="25.5" x14ac:dyDescent="0.2">
      <c r="A91" s="332"/>
      <c r="B91" s="332"/>
      <c r="C91" s="332"/>
      <c r="D91" s="106" t="s">
        <v>127</v>
      </c>
      <c r="E91" s="107">
        <v>94739.8</v>
      </c>
      <c r="F91" s="107" t="s">
        <v>2</v>
      </c>
      <c r="G91" s="107">
        <v>23035.3</v>
      </c>
      <c r="H91" s="107">
        <v>16124.1</v>
      </c>
      <c r="I91" s="107" t="s">
        <v>2</v>
      </c>
      <c r="J91" s="107">
        <v>11338.4</v>
      </c>
      <c r="K91" s="107" t="s">
        <v>2</v>
      </c>
    </row>
    <row r="92" spans="1:11" x14ac:dyDescent="0.2">
      <c r="A92" s="332"/>
      <c r="B92" s="332"/>
      <c r="C92" s="332"/>
      <c r="D92" s="106" t="s">
        <v>128</v>
      </c>
      <c r="E92" s="107" t="s">
        <v>2</v>
      </c>
      <c r="F92" s="107" t="s">
        <v>8</v>
      </c>
      <c r="G92" s="107" t="s">
        <v>2</v>
      </c>
      <c r="H92" s="107" t="s">
        <v>8</v>
      </c>
      <c r="I92" s="107" t="s">
        <v>8</v>
      </c>
      <c r="J92" s="107" t="s">
        <v>8</v>
      </c>
      <c r="K92" s="107" t="s">
        <v>8</v>
      </c>
    </row>
    <row r="93" spans="1:11" ht="25.5" x14ac:dyDescent="0.2">
      <c r="A93" s="332"/>
      <c r="B93" s="332"/>
      <c r="C93" s="332"/>
      <c r="D93" s="106" t="s">
        <v>129</v>
      </c>
      <c r="E93" s="107" t="s">
        <v>2</v>
      </c>
      <c r="F93" s="107" t="s">
        <v>8</v>
      </c>
      <c r="G93" s="107" t="s">
        <v>8</v>
      </c>
      <c r="H93" s="107" t="s">
        <v>8</v>
      </c>
      <c r="I93" s="107" t="s">
        <v>2</v>
      </c>
      <c r="J93" s="107" t="s">
        <v>8</v>
      </c>
      <c r="K93" s="107" t="s">
        <v>8</v>
      </c>
    </row>
    <row r="94" spans="1:11" x14ac:dyDescent="0.2">
      <c r="A94" s="332"/>
      <c r="B94" s="332"/>
      <c r="C94" s="332"/>
      <c r="D94" s="106" t="s">
        <v>130</v>
      </c>
      <c r="E94" s="107" t="s">
        <v>2</v>
      </c>
      <c r="F94" s="107" t="s">
        <v>8</v>
      </c>
      <c r="G94" s="107" t="s">
        <v>2</v>
      </c>
      <c r="H94" s="107" t="s">
        <v>8</v>
      </c>
      <c r="I94" s="107" t="s">
        <v>8</v>
      </c>
      <c r="J94" s="107" t="s">
        <v>8</v>
      </c>
      <c r="K94" s="107" t="s">
        <v>8</v>
      </c>
    </row>
    <row r="95" spans="1:11" ht="25.5" x14ac:dyDescent="0.2">
      <c r="A95" s="332"/>
      <c r="B95" s="332"/>
      <c r="C95" s="332"/>
      <c r="D95" s="106" t="s">
        <v>131</v>
      </c>
      <c r="E95" s="107">
        <v>3097.3</v>
      </c>
      <c r="F95" s="107" t="s">
        <v>2</v>
      </c>
      <c r="G95" s="107">
        <v>2457.6</v>
      </c>
      <c r="H95" s="107" t="s">
        <v>8</v>
      </c>
      <c r="I95" s="107" t="s">
        <v>8</v>
      </c>
      <c r="J95" s="107" t="s">
        <v>8</v>
      </c>
      <c r="K95" s="107" t="s">
        <v>2</v>
      </c>
    </row>
    <row r="96" spans="1:11" x14ac:dyDescent="0.2">
      <c r="A96" s="332"/>
      <c r="B96" s="332"/>
      <c r="C96" s="331" t="s">
        <v>171</v>
      </c>
      <c r="D96" s="106"/>
      <c r="E96" s="107">
        <v>388484</v>
      </c>
      <c r="F96" s="107">
        <v>120303.6</v>
      </c>
      <c r="G96" s="107">
        <v>137910.39999999999</v>
      </c>
      <c r="H96" s="107">
        <v>83981.8</v>
      </c>
      <c r="I96" s="107">
        <v>10403.200000000001</v>
      </c>
      <c r="J96" s="107">
        <v>18003.099999999999</v>
      </c>
      <c r="K96" s="107">
        <v>17881.900000000001</v>
      </c>
    </row>
    <row r="97" spans="1:11" x14ac:dyDescent="0.2">
      <c r="A97" s="332"/>
      <c r="B97" s="332"/>
      <c r="C97" s="332"/>
      <c r="D97" s="106" t="s">
        <v>133</v>
      </c>
      <c r="E97" s="107" t="s">
        <v>2</v>
      </c>
      <c r="F97" s="107" t="s">
        <v>8</v>
      </c>
      <c r="G97" s="107" t="s">
        <v>2</v>
      </c>
      <c r="H97" s="107" t="s">
        <v>8</v>
      </c>
      <c r="I97" s="107" t="s">
        <v>8</v>
      </c>
      <c r="J97" s="107" t="s">
        <v>8</v>
      </c>
      <c r="K97" s="107" t="s">
        <v>8</v>
      </c>
    </row>
    <row r="98" spans="1:11" x14ac:dyDescent="0.2">
      <c r="A98" s="332"/>
      <c r="B98" s="332"/>
      <c r="C98" s="332"/>
      <c r="D98" s="106" t="s">
        <v>134</v>
      </c>
      <c r="E98" s="107">
        <v>3243</v>
      </c>
      <c r="F98" s="107" t="s">
        <v>2</v>
      </c>
      <c r="G98" s="107">
        <v>3084.7</v>
      </c>
      <c r="H98" s="107" t="s">
        <v>2</v>
      </c>
      <c r="I98" s="107" t="s">
        <v>2</v>
      </c>
      <c r="J98" s="107" t="s">
        <v>2</v>
      </c>
      <c r="K98" s="107" t="s">
        <v>8</v>
      </c>
    </row>
    <row r="99" spans="1:11" x14ac:dyDescent="0.2">
      <c r="A99" s="332"/>
      <c r="B99" s="332"/>
      <c r="C99" s="332"/>
      <c r="D99" s="106" t="s">
        <v>135</v>
      </c>
      <c r="E99" s="107">
        <v>20285.900000000001</v>
      </c>
      <c r="F99" s="107" t="s">
        <v>2</v>
      </c>
      <c r="G99" s="107" t="s">
        <v>2</v>
      </c>
      <c r="H99" s="107" t="s">
        <v>2</v>
      </c>
      <c r="I99" s="107" t="s">
        <v>2</v>
      </c>
      <c r="J99" s="107" t="s">
        <v>2</v>
      </c>
      <c r="K99" s="107" t="s">
        <v>2</v>
      </c>
    </row>
    <row r="100" spans="1:11" ht="25.5" x14ac:dyDescent="0.2">
      <c r="A100" s="332"/>
      <c r="B100" s="332"/>
      <c r="C100" s="332"/>
      <c r="D100" s="106" t="s">
        <v>136</v>
      </c>
      <c r="E100" s="107" t="s">
        <v>2</v>
      </c>
      <c r="F100" s="107" t="s">
        <v>8</v>
      </c>
      <c r="G100" s="107" t="s">
        <v>2</v>
      </c>
      <c r="H100" s="107" t="s">
        <v>2</v>
      </c>
      <c r="I100" s="107" t="s">
        <v>8</v>
      </c>
      <c r="J100" s="107" t="s">
        <v>8</v>
      </c>
      <c r="K100" s="107" t="s">
        <v>8</v>
      </c>
    </row>
    <row r="101" spans="1:11" x14ac:dyDescent="0.2">
      <c r="A101" s="332"/>
      <c r="B101" s="332"/>
      <c r="C101" s="332"/>
      <c r="D101" s="106" t="s">
        <v>137</v>
      </c>
      <c r="E101" s="107">
        <v>362922.9</v>
      </c>
      <c r="F101" s="107">
        <v>113362.9</v>
      </c>
      <c r="G101" s="107">
        <v>134369.60000000001</v>
      </c>
      <c r="H101" s="107">
        <v>81645.7</v>
      </c>
      <c r="I101" s="107" t="s">
        <v>2</v>
      </c>
      <c r="J101" s="107">
        <v>13147.9</v>
      </c>
      <c r="K101" s="107" t="s">
        <v>2</v>
      </c>
    </row>
    <row r="102" spans="1:11" x14ac:dyDescent="0.2">
      <c r="A102" s="332"/>
      <c r="B102" s="332"/>
      <c r="C102" s="331" t="s">
        <v>197</v>
      </c>
      <c r="D102" s="106"/>
      <c r="E102" s="107">
        <v>89378.8</v>
      </c>
      <c r="F102" s="107">
        <v>11735.6</v>
      </c>
      <c r="G102" s="107">
        <v>7318.2</v>
      </c>
      <c r="H102" s="107" t="s">
        <v>2</v>
      </c>
      <c r="I102" s="107" t="s">
        <v>2</v>
      </c>
      <c r="J102" s="107">
        <v>7351</v>
      </c>
      <c r="K102" s="107">
        <v>2113.3000000000002</v>
      </c>
    </row>
    <row r="103" spans="1:11" x14ac:dyDescent="0.2">
      <c r="A103" s="332"/>
      <c r="B103" s="332"/>
      <c r="C103" s="332"/>
      <c r="D103" s="106" t="s">
        <v>139</v>
      </c>
      <c r="E103" s="107">
        <v>3719.5</v>
      </c>
      <c r="F103" s="107" t="s">
        <v>2</v>
      </c>
      <c r="G103" s="107">
        <v>3298.7</v>
      </c>
      <c r="H103" s="107" t="s">
        <v>8</v>
      </c>
      <c r="I103" s="107" t="s">
        <v>8</v>
      </c>
      <c r="J103" s="107" t="s">
        <v>2</v>
      </c>
      <c r="K103" s="107" t="s">
        <v>2</v>
      </c>
    </row>
    <row r="104" spans="1:11" x14ac:dyDescent="0.2">
      <c r="A104" s="332"/>
      <c r="B104" s="332"/>
      <c r="C104" s="332"/>
      <c r="D104" s="106" t="s">
        <v>140</v>
      </c>
      <c r="E104" s="107" t="s">
        <v>8</v>
      </c>
      <c r="F104" s="107" t="s">
        <v>8</v>
      </c>
      <c r="G104" s="107" t="s">
        <v>8</v>
      </c>
      <c r="H104" s="107" t="s">
        <v>8</v>
      </c>
      <c r="I104" s="107" t="s">
        <v>8</v>
      </c>
      <c r="J104" s="107" t="s">
        <v>8</v>
      </c>
      <c r="K104" s="107" t="s">
        <v>8</v>
      </c>
    </row>
    <row r="105" spans="1:11" x14ac:dyDescent="0.2">
      <c r="A105" s="332"/>
      <c r="B105" s="332"/>
      <c r="C105" s="332"/>
      <c r="D105" s="106" t="s">
        <v>141</v>
      </c>
      <c r="E105" s="107">
        <v>85659.3</v>
      </c>
      <c r="F105" s="107" t="s">
        <v>2</v>
      </c>
      <c r="G105" s="107">
        <v>4019.5</v>
      </c>
      <c r="H105" s="107" t="s">
        <v>2</v>
      </c>
      <c r="I105" s="107" t="s">
        <v>2</v>
      </c>
      <c r="J105" s="107" t="s">
        <v>2</v>
      </c>
      <c r="K105" s="107" t="s">
        <v>2</v>
      </c>
    </row>
  </sheetData>
  <mergeCells count="36">
    <mergeCell ref="C57:C61"/>
    <mergeCell ref="B89:B105"/>
    <mergeCell ref="C90:C95"/>
    <mergeCell ref="C96:C101"/>
    <mergeCell ref="C37:C41"/>
    <mergeCell ref="F4:K4"/>
    <mergeCell ref="F5:F6"/>
    <mergeCell ref="G5:G6"/>
    <mergeCell ref="A3:D3"/>
    <mergeCell ref="A9:A105"/>
    <mergeCell ref="B9:B18"/>
    <mergeCell ref="C10:C15"/>
    <mergeCell ref="C16:C18"/>
    <mergeCell ref="B19:B30"/>
    <mergeCell ref="C20:C26"/>
    <mergeCell ref="C27:C30"/>
    <mergeCell ref="C42:C45"/>
    <mergeCell ref="B46:B61"/>
    <mergeCell ref="C47:C49"/>
    <mergeCell ref="C50:C56"/>
    <mergeCell ref="H5:H6"/>
    <mergeCell ref="I5:I6"/>
    <mergeCell ref="J5:J6"/>
    <mergeCell ref="K5:K6"/>
    <mergeCell ref="C102:C105"/>
    <mergeCell ref="E4:E6"/>
    <mergeCell ref="A4:D7"/>
    <mergeCell ref="E7:K7"/>
    <mergeCell ref="B62:B71"/>
    <mergeCell ref="C63:C68"/>
    <mergeCell ref="C69:C71"/>
    <mergeCell ref="B72:B88"/>
    <mergeCell ref="C73:C79"/>
    <mergeCell ref="C80:C88"/>
    <mergeCell ref="B31:B45"/>
    <mergeCell ref="C32:C36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zoomScale="80" zoomScaleNormal="80" workbookViewId="0">
      <selection sqref="A1:A2"/>
    </sheetView>
  </sheetViews>
  <sheetFormatPr defaultRowHeight="12.75" x14ac:dyDescent="0.2"/>
  <cols>
    <col min="1" max="1" width="63.85546875" style="88" customWidth="1"/>
    <col min="2" max="2" width="11.42578125" style="88" customWidth="1"/>
    <col min="3" max="3" width="16.7109375" style="88" customWidth="1"/>
    <col min="4" max="4" width="15.140625" style="88" customWidth="1"/>
    <col min="5" max="5" width="16.7109375" style="88" customWidth="1"/>
    <col min="6" max="6" width="14.5703125" style="88" customWidth="1"/>
    <col min="7" max="11" width="16.7109375" style="88" customWidth="1"/>
    <col min="12" max="16384" width="9.140625" style="88"/>
  </cols>
  <sheetData>
    <row r="1" spans="1:11" x14ac:dyDescent="0.2">
      <c r="A1" s="88" t="s">
        <v>176</v>
      </c>
    </row>
    <row r="2" spans="1:11" x14ac:dyDescent="0.2">
      <c r="A2" s="89" t="s">
        <v>177</v>
      </c>
    </row>
    <row r="4" spans="1:11" ht="37.5" customHeight="1" x14ac:dyDescent="0.2">
      <c r="A4" s="344" t="s">
        <v>262</v>
      </c>
      <c r="B4" s="296" t="s">
        <v>325</v>
      </c>
      <c r="C4" s="297" t="s">
        <v>326</v>
      </c>
      <c r="D4" s="347"/>
      <c r="E4" s="347"/>
      <c r="F4" s="347"/>
      <c r="G4" s="347"/>
      <c r="H4" s="347"/>
      <c r="I4" s="347"/>
      <c r="J4" s="347"/>
      <c r="K4" s="347"/>
    </row>
    <row r="5" spans="1:11" ht="37.5" customHeight="1" x14ac:dyDescent="0.2">
      <c r="A5" s="345"/>
      <c r="B5" s="296"/>
      <c r="C5" s="296" t="s">
        <v>327</v>
      </c>
      <c r="D5" s="296"/>
      <c r="E5" s="296"/>
      <c r="F5" s="296"/>
      <c r="G5" s="297" t="s">
        <v>328</v>
      </c>
      <c r="H5" s="347"/>
      <c r="I5" s="347"/>
      <c r="J5" s="347"/>
      <c r="K5" s="297" t="s">
        <v>329</v>
      </c>
    </row>
    <row r="6" spans="1:11" ht="45.75" customHeight="1" x14ac:dyDescent="0.2">
      <c r="A6" s="345"/>
      <c r="B6" s="296"/>
      <c r="C6" s="296" t="s">
        <v>330</v>
      </c>
      <c r="D6" s="297" t="s">
        <v>331</v>
      </c>
      <c r="E6" s="297" t="s">
        <v>332</v>
      </c>
      <c r="F6" s="297"/>
      <c r="G6" s="296" t="s">
        <v>330</v>
      </c>
      <c r="H6" s="344" t="s">
        <v>333</v>
      </c>
      <c r="I6" s="344" t="s">
        <v>334</v>
      </c>
      <c r="J6" s="344" t="s">
        <v>335</v>
      </c>
      <c r="K6" s="297"/>
    </row>
    <row r="7" spans="1:11" ht="56.25" customHeight="1" x14ac:dyDescent="0.2">
      <c r="A7" s="345"/>
      <c r="B7" s="296"/>
      <c r="C7" s="296"/>
      <c r="D7" s="297"/>
      <c r="E7" s="108" t="s">
        <v>336</v>
      </c>
      <c r="F7" s="108" t="s">
        <v>337</v>
      </c>
      <c r="G7" s="296"/>
      <c r="H7" s="346"/>
      <c r="I7" s="346"/>
      <c r="J7" s="346"/>
      <c r="K7" s="297"/>
    </row>
    <row r="8" spans="1:11" ht="30.75" customHeight="1" x14ac:dyDescent="0.2">
      <c r="A8" s="346"/>
      <c r="B8" s="324" t="s">
        <v>338</v>
      </c>
      <c r="C8" s="328"/>
      <c r="D8" s="328"/>
      <c r="E8" s="328"/>
      <c r="F8" s="328"/>
      <c r="G8" s="328"/>
      <c r="H8" s="328"/>
      <c r="I8" s="328"/>
      <c r="J8" s="328"/>
      <c r="K8" s="329"/>
    </row>
    <row r="9" spans="1:11" s="90" customFormat="1" ht="15" customHeight="1" x14ac:dyDescent="0.2">
      <c r="A9" s="18" t="s">
        <v>0</v>
      </c>
      <c r="B9" s="99">
        <v>213971</v>
      </c>
      <c r="C9" s="99">
        <v>87027</v>
      </c>
      <c r="D9" s="99">
        <v>14787</v>
      </c>
      <c r="E9" s="99">
        <v>20900</v>
      </c>
      <c r="F9" s="99">
        <v>51340</v>
      </c>
      <c r="G9" s="99">
        <v>102893</v>
      </c>
      <c r="H9" s="99">
        <v>93288</v>
      </c>
      <c r="I9" s="99">
        <v>9371</v>
      </c>
      <c r="J9" s="99">
        <v>234</v>
      </c>
      <c r="K9" s="99">
        <v>24051</v>
      </c>
    </row>
    <row r="10" spans="1:11" s="90" customFormat="1" ht="15" customHeight="1" x14ac:dyDescent="0.2">
      <c r="A10" s="20" t="s">
        <v>13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</row>
    <row r="11" spans="1:11" x14ac:dyDescent="0.2">
      <c r="A11" s="21" t="s">
        <v>1</v>
      </c>
      <c r="B11" s="95">
        <v>78794</v>
      </c>
      <c r="C11" s="95">
        <v>7581</v>
      </c>
      <c r="D11" s="95">
        <v>1372</v>
      </c>
      <c r="E11" s="95">
        <v>754</v>
      </c>
      <c r="F11" s="95">
        <v>5455</v>
      </c>
      <c r="G11" s="95">
        <v>56965</v>
      </c>
      <c r="H11" s="95">
        <v>50019</v>
      </c>
      <c r="I11" s="95" t="s">
        <v>2</v>
      </c>
      <c r="J11" s="95" t="s">
        <v>2</v>
      </c>
      <c r="K11" s="95">
        <v>14248</v>
      </c>
    </row>
    <row r="12" spans="1:11" x14ac:dyDescent="0.2">
      <c r="A12" s="24" t="s">
        <v>14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</row>
    <row r="13" spans="1:11" x14ac:dyDescent="0.2">
      <c r="A13" s="25" t="s">
        <v>15</v>
      </c>
      <c r="B13" s="95">
        <v>4088</v>
      </c>
      <c r="C13" s="95">
        <v>704</v>
      </c>
      <c r="D13" s="95">
        <v>97</v>
      </c>
      <c r="E13" s="95">
        <v>86</v>
      </c>
      <c r="F13" s="95">
        <v>521</v>
      </c>
      <c r="G13" s="95">
        <v>2809</v>
      </c>
      <c r="H13" s="95">
        <v>2546</v>
      </c>
      <c r="I13" s="95">
        <v>244</v>
      </c>
      <c r="J13" s="95">
        <v>19</v>
      </c>
      <c r="K13" s="95">
        <v>575</v>
      </c>
    </row>
    <row r="14" spans="1:11" x14ac:dyDescent="0.2">
      <c r="A14" s="27" t="s">
        <v>16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</row>
    <row r="15" spans="1:11" x14ac:dyDescent="0.2">
      <c r="A15" s="25" t="s">
        <v>17</v>
      </c>
      <c r="B15" s="95">
        <v>9895</v>
      </c>
      <c r="C15" s="95">
        <v>1650</v>
      </c>
      <c r="D15" s="95" t="s">
        <v>2</v>
      </c>
      <c r="E15" s="95" t="s">
        <v>2</v>
      </c>
      <c r="F15" s="95">
        <v>814</v>
      </c>
      <c r="G15" s="95">
        <v>6540</v>
      </c>
      <c r="H15" s="95">
        <v>5726</v>
      </c>
      <c r="I15" s="95" t="s">
        <v>2</v>
      </c>
      <c r="J15" s="95" t="s">
        <v>2</v>
      </c>
      <c r="K15" s="95">
        <v>1705</v>
      </c>
    </row>
    <row r="16" spans="1:11" x14ac:dyDescent="0.2">
      <c r="A16" s="27" t="s">
        <v>17</v>
      </c>
      <c r="B16" s="95"/>
      <c r="C16" s="95"/>
      <c r="D16" s="95"/>
      <c r="E16" s="95"/>
      <c r="F16" s="95"/>
      <c r="G16" s="95"/>
      <c r="H16" s="95"/>
      <c r="I16" s="95"/>
      <c r="J16" s="95"/>
      <c r="K16" s="95"/>
    </row>
    <row r="17" spans="1:11" x14ac:dyDescent="0.2">
      <c r="A17" s="25" t="s">
        <v>18</v>
      </c>
      <c r="B17" s="95">
        <v>20742</v>
      </c>
      <c r="C17" s="95">
        <v>2698</v>
      </c>
      <c r="D17" s="95" t="s">
        <v>2</v>
      </c>
      <c r="E17" s="95" t="s">
        <v>2</v>
      </c>
      <c r="F17" s="95">
        <v>2130</v>
      </c>
      <c r="G17" s="95">
        <v>13407</v>
      </c>
      <c r="H17" s="95">
        <v>12299</v>
      </c>
      <c r="I17" s="95">
        <v>1059</v>
      </c>
      <c r="J17" s="95">
        <v>49</v>
      </c>
      <c r="K17" s="95">
        <v>4637</v>
      </c>
    </row>
    <row r="18" spans="1:11" x14ac:dyDescent="0.2">
      <c r="A18" s="27" t="s">
        <v>18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</row>
    <row r="19" spans="1:11" x14ac:dyDescent="0.2">
      <c r="A19" s="25" t="s">
        <v>19</v>
      </c>
      <c r="B19" s="95">
        <v>44069</v>
      </c>
      <c r="C19" s="95">
        <v>2529</v>
      </c>
      <c r="D19" s="95" t="s">
        <v>2</v>
      </c>
      <c r="E19" s="95" t="s">
        <v>2</v>
      </c>
      <c r="F19" s="95">
        <v>1990</v>
      </c>
      <c r="G19" s="95">
        <v>34209</v>
      </c>
      <c r="H19" s="95">
        <v>29448</v>
      </c>
      <c r="I19" s="95" t="s">
        <v>2</v>
      </c>
      <c r="J19" s="95" t="s">
        <v>2</v>
      </c>
      <c r="K19" s="95">
        <v>7331</v>
      </c>
    </row>
    <row r="20" spans="1:11" x14ac:dyDescent="0.2">
      <c r="A20" s="27" t="s">
        <v>20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</row>
    <row r="21" spans="1:11" x14ac:dyDescent="0.2">
      <c r="A21" s="29" t="s">
        <v>3</v>
      </c>
      <c r="B21" s="95">
        <v>11391</v>
      </c>
      <c r="C21" s="95">
        <v>3397</v>
      </c>
      <c r="D21" s="95">
        <v>609</v>
      </c>
      <c r="E21" s="95">
        <v>698</v>
      </c>
      <c r="F21" s="95">
        <v>2090</v>
      </c>
      <c r="G21" s="95">
        <v>5736</v>
      </c>
      <c r="H21" s="95">
        <v>5133</v>
      </c>
      <c r="I21" s="95" t="s">
        <v>2</v>
      </c>
      <c r="J21" s="95" t="s">
        <v>2</v>
      </c>
      <c r="K21" s="95">
        <v>2258</v>
      </c>
    </row>
    <row r="22" spans="1:11" x14ac:dyDescent="0.2">
      <c r="A22" s="30" t="s">
        <v>21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</row>
    <row r="23" spans="1:11" x14ac:dyDescent="0.2">
      <c r="A23" s="21" t="s">
        <v>4</v>
      </c>
      <c r="B23" s="95">
        <v>123786</v>
      </c>
      <c r="C23" s="95">
        <v>76049</v>
      </c>
      <c r="D23" s="95">
        <v>12806</v>
      </c>
      <c r="E23" s="95">
        <v>19448</v>
      </c>
      <c r="F23" s="95">
        <v>43795</v>
      </c>
      <c r="G23" s="95">
        <v>40192</v>
      </c>
      <c r="H23" s="95">
        <v>38136</v>
      </c>
      <c r="I23" s="95" t="s">
        <v>2</v>
      </c>
      <c r="J23" s="95" t="s">
        <v>2</v>
      </c>
      <c r="K23" s="95">
        <v>7545</v>
      </c>
    </row>
    <row r="24" spans="1:11" x14ac:dyDescent="0.2">
      <c r="A24" s="24" t="s">
        <v>22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</row>
    <row r="25" spans="1:11" x14ac:dyDescent="0.2">
      <c r="A25" s="25" t="s">
        <v>6</v>
      </c>
      <c r="B25" s="95">
        <v>108817</v>
      </c>
      <c r="C25" s="95">
        <v>69099</v>
      </c>
      <c r="D25" s="95">
        <v>11193</v>
      </c>
      <c r="E25" s="95">
        <v>18032</v>
      </c>
      <c r="F25" s="95">
        <v>39874</v>
      </c>
      <c r="G25" s="95">
        <v>33790</v>
      </c>
      <c r="H25" s="95">
        <v>32203</v>
      </c>
      <c r="I25" s="95" t="s">
        <v>2</v>
      </c>
      <c r="J25" s="95" t="s">
        <v>2</v>
      </c>
      <c r="K25" s="95">
        <v>5928</v>
      </c>
    </row>
    <row r="26" spans="1:11" x14ac:dyDescent="0.2">
      <c r="A26" s="27" t="s">
        <v>29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</row>
    <row r="27" spans="1:11" x14ac:dyDescent="0.2">
      <c r="A27" s="31" t="s">
        <v>7</v>
      </c>
      <c r="B27" s="95">
        <v>99870</v>
      </c>
      <c r="C27" s="95">
        <v>62726</v>
      </c>
      <c r="D27" s="95">
        <v>10088</v>
      </c>
      <c r="E27" s="95">
        <v>16285</v>
      </c>
      <c r="F27" s="95">
        <v>36353</v>
      </c>
      <c r="G27" s="95">
        <v>31325</v>
      </c>
      <c r="H27" s="95">
        <v>29774</v>
      </c>
      <c r="I27" s="95" t="s">
        <v>2</v>
      </c>
      <c r="J27" s="95" t="s">
        <v>2</v>
      </c>
      <c r="K27" s="95">
        <v>5819</v>
      </c>
    </row>
    <row r="28" spans="1:11" x14ac:dyDescent="0.2">
      <c r="A28" s="32" t="s">
        <v>30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</row>
    <row r="29" spans="1:11" x14ac:dyDescent="0.2">
      <c r="A29" s="33" t="s">
        <v>23</v>
      </c>
      <c r="B29" s="95" t="s">
        <v>2</v>
      </c>
      <c r="C29" s="95" t="s">
        <v>2</v>
      </c>
      <c r="D29" s="95" t="s">
        <v>2</v>
      </c>
      <c r="E29" s="95" t="s">
        <v>2</v>
      </c>
      <c r="F29" s="95" t="s">
        <v>2</v>
      </c>
      <c r="G29" s="95" t="s">
        <v>2</v>
      </c>
      <c r="H29" s="95" t="s">
        <v>2</v>
      </c>
      <c r="I29" s="95" t="s">
        <v>2</v>
      </c>
      <c r="J29" s="95" t="s">
        <v>2</v>
      </c>
      <c r="K29" s="95" t="s">
        <v>2</v>
      </c>
    </row>
    <row r="30" spans="1:11" x14ac:dyDescent="0.2">
      <c r="A30" s="34" t="s">
        <v>189</v>
      </c>
      <c r="B30" s="95"/>
      <c r="C30" s="95"/>
      <c r="D30" s="95"/>
      <c r="E30" s="95"/>
      <c r="F30" s="95"/>
      <c r="G30" s="95"/>
      <c r="H30" s="95"/>
      <c r="I30" s="95"/>
      <c r="J30" s="95"/>
      <c r="K30" s="95"/>
    </row>
    <row r="31" spans="1:11" x14ac:dyDescent="0.2">
      <c r="A31" s="33" t="s">
        <v>24</v>
      </c>
      <c r="B31" s="95">
        <v>4476</v>
      </c>
      <c r="C31" s="95">
        <v>2776</v>
      </c>
      <c r="D31" s="95">
        <v>849</v>
      </c>
      <c r="E31" s="95">
        <v>891</v>
      </c>
      <c r="F31" s="95">
        <v>1036</v>
      </c>
      <c r="G31" s="95">
        <v>1401</v>
      </c>
      <c r="H31" s="95" t="s">
        <v>2</v>
      </c>
      <c r="I31" s="95" t="s">
        <v>2</v>
      </c>
      <c r="J31" s="95" t="s">
        <v>2</v>
      </c>
      <c r="K31" s="95">
        <v>299</v>
      </c>
    </row>
    <row r="32" spans="1:11" x14ac:dyDescent="0.2">
      <c r="A32" s="34" t="s">
        <v>190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x14ac:dyDescent="0.2">
      <c r="A33" s="33" t="s">
        <v>25</v>
      </c>
      <c r="B33" s="95">
        <v>81438</v>
      </c>
      <c r="C33" s="95">
        <v>51446</v>
      </c>
      <c r="D33" s="95">
        <v>7883</v>
      </c>
      <c r="E33" s="95">
        <v>13597</v>
      </c>
      <c r="F33" s="95">
        <v>29966</v>
      </c>
      <c r="G33" s="95">
        <v>25949</v>
      </c>
      <c r="H33" s="95">
        <v>24620</v>
      </c>
      <c r="I33" s="95" t="s">
        <v>2</v>
      </c>
      <c r="J33" s="95" t="s">
        <v>2</v>
      </c>
      <c r="K33" s="95">
        <v>4043</v>
      </c>
    </row>
    <row r="34" spans="1:11" x14ac:dyDescent="0.2">
      <c r="A34" s="34" t="s">
        <v>191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</row>
    <row r="35" spans="1:11" x14ac:dyDescent="0.2">
      <c r="A35" s="33" t="s">
        <v>27</v>
      </c>
      <c r="B35" s="95">
        <v>909</v>
      </c>
      <c r="C35" s="95" t="s">
        <v>2</v>
      </c>
      <c r="D35" s="95" t="s">
        <v>2</v>
      </c>
      <c r="E35" s="95" t="s">
        <v>2</v>
      </c>
      <c r="F35" s="95" t="s">
        <v>2</v>
      </c>
      <c r="G35" s="95" t="s">
        <v>2</v>
      </c>
      <c r="H35" s="95" t="s">
        <v>2</v>
      </c>
      <c r="I35" s="95" t="s">
        <v>2</v>
      </c>
      <c r="J35" s="95" t="s">
        <v>8</v>
      </c>
      <c r="K35" s="95" t="s">
        <v>2</v>
      </c>
    </row>
    <row r="36" spans="1:11" x14ac:dyDescent="0.2">
      <c r="A36" s="34" t="s">
        <v>192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x14ac:dyDescent="0.2">
      <c r="A37" s="33" t="s">
        <v>26</v>
      </c>
      <c r="B37" s="95" t="s">
        <v>2</v>
      </c>
      <c r="C37" s="95" t="s">
        <v>2</v>
      </c>
      <c r="D37" s="95" t="s">
        <v>2</v>
      </c>
      <c r="E37" s="95" t="s">
        <v>2</v>
      </c>
      <c r="F37" s="95" t="s">
        <v>2</v>
      </c>
      <c r="G37" s="95" t="s">
        <v>2</v>
      </c>
      <c r="H37" s="95" t="s">
        <v>2</v>
      </c>
      <c r="I37" s="95" t="s">
        <v>2</v>
      </c>
      <c r="J37" s="95" t="s">
        <v>2</v>
      </c>
      <c r="K37" s="95" t="s">
        <v>2</v>
      </c>
    </row>
    <row r="38" spans="1:11" x14ac:dyDescent="0.2">
      <c r="A38" s="34" t="s">
        <v>193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</row>
    <row r="39" spans="1:11" x14ac:dyDescent="0.2">
      <c r="A39" s="33" t="s">
        <v>28</v>
      </c>
      <c r="B39" s="95">
        <v>12336</v>
      </c>
      <c r="C39" s="95" t="s">
        <v>2</v>
      </c>
      <c r="D39" s="95">
        <v>1203</v>
      </c>
      <c r="E39" s="95">
        <v>1557</v>
      </c>
      <c r="F39" s="95" t="s">
        <v>2</v>
      </c>
      <c r="G39" s="95" t="s">
        <v>2</v>
      </c>
      <c r="H39" s="95">
        <v>3279</v>
      </c>
      <c r="I39" s="95" t="s">
        <v>2</v>
      </c>
      <c r="J39" s="95" t="s">
        <v>8</v>
      </c>
      <c r="K39" s="95" t="s">
        <v>2</v>
      </c>
    </row>
    <row r="40" spans="1:11" x14ac:dyDescent="0.2">
      <c r="A40" s="34" t="s">
        <v>194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</row>
    <row r="41" spans="1:11" x14ac:dyDescent="0.2">
      <c r="A41" s="31" t="s">
        <v>9</v>
      </c>
      <c r="B41" s="95">
        <v>8947</v>
      </c>
      <c r="C41" s="95">
        <v>6373</v>
      </c>
      <c r="D41" s="95">
        <v>1105</v>
      </c>
      <c r="E41" s="95">
        <v>1747</v>
      </c>
      <c r="F41" s="95">
        <v>3521</v>
      </c>
      <c r="G41" s="95">
        <v>2465</v>
      </c>
      <c r="H41" s="95">
        <v>2429</v>
      </c>
      <c r="I41" s="95">
        <v>36</v>
      </c>
      <c r="J41" s="95" t="s">
        <v>8</v>
      </c>
      <c r="K41" s="95">
        <v>109</v>
      </c>
    </row>
    <row r="42" spans="1:11" x14ac:dyDescent="0.2">
      <c r="A42" s="31" t="s">
        <v>31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</row>
    <row r="43" spans="1:11" x14ac:dyDescent="0.2">
      <c r="A43" s="25" t="s">
        <v>5</v>
      </c>
      <c r="B43" s="95">
        <v>14969</v>
      </c>
      <c r="C43" s="95">
        <v>6950</v>
      </c>
      <c r="D43" s="95">
        <v>1613</v>
      </c>
      <c r="E43" s="95">
        <v>1416</v>
      </c>
      <c r="F43" s="95">
        <v>3921</v>
      </c>
      <c r="G43" s="95">
        <v>6402</v>
      </c>
      <c r="H43" s="95">
        <v>5933</v>
      </c>
      <c r="I43" s="95">
        <v>469</v>
      </c>
      <c r="J43" s="95" t="s">
        <v>8</v>
      </c>
      <c r="K43" s="95">
        <v>1617</v>
      </c>
    </row>
    <row r="44" spans="1:11" x14ac:dyDescent="0.2">
      <c r="A44" s="27" t="s">
        <v>32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</row>
    <row r="45" spans="1:11" x14ac:dyDescent="0.2">
      <c r="B45" s="348" t="s">
        <v>172</v>
      </c>
      <c r="C45" s="301"/>
      <c r="D45" s="301"/>
      <c r="E45" s="301"/>
      <c r="F45" s="301"/>
      <c r="G45" s="301"/>
      <c r="H45" s="301"/>
      <c r="I45" s="301"/>
      <c r="J45" s="301"/>
      <c r="K45" s="298"/>
    </row>
    <row r="46" spans="1:11" x14ac:dyDescent="0.2">
      <c r="A46" s="109"/>
      <c r="B46" s="349" t="s">
        <v>174</v>
      </c>
      <c r="C46" s="300"/>
      <c r="D46" s="300"/>
      <c r="E46" s="300"/>
      <c r="F46" s="300"/>
      <c r="G46" s="300"/>
      <c r="H46" s="300"/>
      <c r="I46" s="300"/>
      <c r="J46" s="300"/>
      <c r="K46" s="350"/>
    </row>
    <row r="47" spans="1:11" s="90" customFormat="1" x14ac:dyDescent="0.2">
      <c r="A47" s="18" t="s">
        <v>0</v>
      </c>
      <c r="B47" s="99">
        <v>171610</v>
      </c>
      <c r="C47" s="99">
        <v>77034</v>
      </c>
      <c r="D47" s="99">
        <v>11677</v>
      </c>
      <c r="E47" s="99">
        <v>19076</v>
      </c>
      <c r="F47" s="99">
        <v>46281</v>
      </c>
      <c r="G47" s="99">
        <v>76030</v>
      </c>
      <c r="H47" s="99">
        <v>68760</v>
      </c>
      <c r="I47" s="99">
        <v>7132</v>
      </c>
      <c r="J47" s="99">
        <v>138</v>
      </c>
      <c r="K47" s="99">
        <v>18546</v>
      </c>
    </row>
    <row r="48" spans="1:11" s="90" customFormat="1" x14ac:dyDescent="0.2">
      <c r="A48" s="20" t="s">
        <v>13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</row>
    <row r="49" spans="1:12" x14ac:dyDescent="0.2">
      <c r="A49" s="21" t="s">
        <v>1</v>
      </c>
      <c r="B49" s="95">
        <v>69315</v>
      </c>
      <c r="C49" s="95">
        <v>5471</v>
      </c>
      <c r="D49" s="95">
        <v>472</v>
      </c>
      <c r="E49" s="95">
        <v>513</v>
      </c>
      <c r="F49" s="95">
        <v>4486</v>
      </c>
      <c r="G49" s="95">
        <v>51637</v>
      </c>
      <c r="H49" s="95">
        <v>45718</v>
      </c>
      <c r="I49" s="95" t="s">
        <v>2</v>
      </c>
      <c r="J49" s="95" t="s">
        <v>2</v>
      </c>
      <c r="K49" s="95">
        <v>12207</v>
      </c>
      <c r="L49" s="110"/>
    </row>
    <row r="50" spans="1:12" x14ac:dyDescent="0.2">
      <c r="A50" s="24" t="s">
        <v>14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110"/>
    </row>
    <row r="51" spans="1:12" x14ac:dyDescent="0.2">
      <c r="A51" s="25" t="s">
        <v>15</v>
      </c>
      <c r="B51" s="95">
        <v>2205</v>
      </c>
      <c r="C51" s="95">
        <v>332</v>
      </c>
      <c r="D51" s="95">
        <v>28</v>
      </c>
      <c r="E51" s="95">
        <v>35</v>
      </c>
      <c r="F51" s="95">
        <v>269</v>
      </c>
      <c r="G51" s="95">
        <v>1549</v>
      </c>
      <c r="H51" s="95">
        <v>1406</v>
      </c>
      <c r="I51" s="95">
        <v>132</v>
      </c>
      <c r="J51" s="95">
        <v>11</v>
      </c>
      <c r="K51" s="95">
        <v>324</v>
      </c>
      <c r="L51" s="110"/>
    </row>
    <row r="52" spans="1:12" x14ac:dyDescent="0.2">
      <c r="A52" s="27" t="s">
        <v>16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110"/>
    </row>
    <row r="53" spans="1:12" x14ac:dyDescent="0.2">
      <c r="A53" s="25" t="s">
        <v>17</v>
      </c>
      <c r="B53" s="95">
        <v>7215</v>
      </c>
      <c r="C53" s="95">
        <v>656</v>
      </c>
      <c r="D53" s="95">
        <v>87</v>
      </c>
      <c r="E53" s="95">
        <v>62</v>
      </c>
      <c r="F53" s="95">
        <v>507</v>
      </c>
      <c r="G53" s="95">
        <v>5067</v>
      </c>
      <c r="H53" s="95">
        <v>4577</v>
      </c>
      <c r="I53" s="95">
        <v>461</v>
      </c>
      <c r="J53" s="95">
        <v>29</v>
      </c>
      <c r="K53" s="95">
        <v>1492</v>
      </c>
      <c r="L53" s="110"/>
    </row>
    <row r="54" spans="1:12" x14ac:dyDescent="0.2">
      <c r="A54" s="27" t="s">
        <v>17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110"/>
    </row>
    <row r="55" spans="1:12" x14ac:dyDescent="0.2">
      <c r="A55" s="25" t="s">
        <v>18</v>
      </c>
      <c r="B55" s="95">
        <v>18941</v>
      </c>
      <c r="C55" s="95">
        <v>2306</v>
      </c>
      <c r="D55" s="95">
        <v>214</v>
      </c>
      <c r="E55" s="95">
        <v>235</v>
      </c>
      <c r="F55" s="95">
        <v>1857</v>
      </c>
      <c r="G55" s="95">
        <v>12443</v>
      </c>
      <c r="H55" s="95">
        <v>11438</v>
      </c>
      <c r="I55" s="95">
        <v>969</v>
      </c>
      <c r="J55" s="95">
        <v>36</v>
      </c>
      <c r="K55" s="95">
        <v>4192</v>
      </c>
      <c r="L55" s="110"/>
    </row>
    <row r="56" spans="1:12" x14ac:dyDescent="0.2">
      <c r="A56" s="27" t="s">
        <v>18</v>
      </c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110"/>
    </row>
    <row r="57" spans="1:12" x14ac:dyDescent="0.2">
      <c r="A57" s="25" t="s">
        <v>19</v>
      </c>
      <c r="B57" s="95">
        <v>40954</v>
      </c>
      <c r="C57" s="95">
        <v>2177</v>
      </c>
      <c r="D57" s="95">
        <v>143</v>
      </c>
      <c r="E57" s="95">
        <v>181</v>
      </c>
      <c r="F57" s="95">
        <v>1853</v>
      </c>
      <c r="G57" s="95">
        <v>32578</v>
      </c>
      <c r="H57" s="95">
        <v>28297</v>
      </c>
      <c r="I57" s="95">
        <v>4234</v>
      </c>
      <c r="J57" s="95">
        <v>47</v>
      </c>
      <c r="K57" s="95">
        <v>6199</v>
      </c>
      <c r="L57" s="110"/>
    </row>
    <row r="58" spans="1:12" x14ac:dyDescent="0.2">
      <c r="A58" s="27" t="s">
        <v>20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110"/>
    </row>
    <row r="59" spans="1:12" x14ac:dyDescent="0.2">
      <c r="A59" s="29" t="s">
        <v>3</v>
      </c>
      <c r="B59" s="95">
        <v>8308</v>
      </c>
      <c r="C59" s="95">
        <v>2137</v>
      </c>
      <c r="D59" s="95">
        <v>375</v>
      </c>
      <c r="E59" s="95">
        <v>431</v>
      </c>
      <c r="F59" s="95">
        <v>1331</v>
      </c>
      <c r="G59" s="95">
        <v>4326</v>
      </c>
      <c r="H59" s="95">
        <v>3891</v>
      </c>
      <c r="I59" s="95" t="s">
        <v>2</v>
      </c>
      <c r="J59" s="95" t="s">
        <v>2</v>
      </c>
      <c r="K59" s="95">
        <v>1845</v>
      </c>
      <c r="L59" s="110"/>
    </row>
    <row r="60" spans="1:12" x14ac:dyDescent="0.2">
      <c r="A60" s="30" t="s">
        <v>21</v>
      </c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110"/>
    </row>
    <row r="61" spans="1:12" x14ac:dyDescent="0.2">
      <c r="A61" s="21" t="s">
        <v>4</v>
      </c>
      <c r="B61" s="95">
        <v>93987</v>
      </c>
      <c r="C61" s="95">
        <v>69426</v>
      </c>
      <c r="D61" s="95">
        <v>10830</v>
      </c>
      <c r="E61" s="95">
        <v>18132</v>
      </c>
      <c r="F61" s="95">
        <v>40464</v>
      </c>
      <c r="G61" s="95">
        <v>20067</v>
      </c>
      <c r="H61" s="95">
        <v>19151</v>
      </c>
      <c r="I61" s="95">
        <v>913</v>
      </c>
      <c r="J61" s="95">
        <v>3</v>
      </c>
      <c r="K61" s="95">
        <v>4494</v>
      </c>
      <c r="L61" s="110"/>
    </row>
    <row r="62" spans="1:12" x14ac:dyDescent="0.2">
      <c r="A62" s="24" t="s">
        <v>22</v>
      </c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110"/>
    </row>
    <row r="63" spans="1:12" x14ac:dyDescent="0.2">
      <c r="A63" s="25" t="s">
        <v>6</v>
      </c>
      <c r="B63" s="95">
        <v>83418</v>
      </c>
      <c r="C63" s="95">
        <v>63969</v>
      </c>
      <c r="D63" s="95">
        <v>9798</v>
      </c>
      <c r="E63" s="95">
        <v>16982</v>
      </c>
      <c r="F63" s="95">
        <v>37189</v>
      </c>
      <c r="G63" s="95">
        <v>16227</v>
      </c>
      <c r="H63" s="95">
        <v>15602</v>
      </c>
      <c r="I63" s="95">
        <v>622</v>
      </c>
      <c r="J63" s="95">
        <v>3</v>
      </c>
      <c r="K63" s="95">
        <v>3222</v>
      </c>
      <c r="L63" s="110"/>
    </row>
    <row r="64" spans="1:12" x14ac:dyDescent="0.2">
      <c r="A64" s="27" t="s">
        <v>29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110"/>
    </row>
    <row r="65" spans="1:12" x14ac:dyDescent="0.2">
      <c r="A65" s="31" t="s">
        <v>7</v>
      </c>
      <c r="B65" s="95">
        <v>77055</v>
      </c>
      <c r="C65" s="95">
        <v>58602</v>
      </c>
      <c r="D65" s="95">
        <v>8860</v>
      </c>
      <c r="E65" s="95">
        <v>15501</v>
      </c>
      <c r="F65" s="95">
        <v>34241</v>
      </c>
      <c r="G65" s="95">
        <v>15283</v>
      </c>
      <c r="H65" s="95">
        <v>14682</v>
      </c>
      <c r="I65" s="95">
        <v>598</v>
      </c>
      <c r="J65" s="95">
        <v>3</v>
      </c>
      <c r="K65" s="95">
        <v>3170</v>
      </c>
      <c r="L65" s="110"/>
    </row>
    <row r="66" spans="1:12" x14ac:dyDescent="0.2">
      <c r="A66" s="32" t="s">
        <v>30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110"/>
    </row>
    <row r="67" spans="1:12" x14ac:dyDescent="0.2">
      <c r="A67" s="33" t="s">
        <v>23</v>
      </c>
      <c r="B67" s="95" t="s">
        <v>2</v>
      </c>
      <c r="C67" s="95" t="s">
        <v>2</v>
      </c>
      <c r="D67" s="95" t="s">
        <v>2</v>
      </c>
      <c r="E67" s="95" t="s">
        <v>2</v>
      </c>
      <c r="F67" s="95" t="s">
        <v>2</v>
      </c>
      <c r="G67" s="95" t="s">
        <v>2</v>
      </c>
      <c r="H67" s="95" t="s">
        <v>2</v>
      </c>
      <c r="I67" s="95" t="s">
        <v>2</v>
      </c>
      <c r="J67" s="95" t="s">
        <v>2</v>
      </c>
      <c r="K67" s="95" t="s">
        <v>2</v>
      </c>
      <c r="L67" s="110"/>
    </row>
    <row r="68" spans="1:12" x14ac:dyDescent="0.2">
      <c r="A68" s="34" t="s">
        <v>189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110"/>
    </row>
    <row r="69" spans="1:12" x14ac:dyDescent="0.2">
      <c r="A69" s="33" t="s">
        <v>24</v>
      </c>
      <c r="B69" s="95">
        <v>3263</v>
      </c>
      <c r="C69" s="95">
        <v>2390</v>
      </c>
      <c r="D69" s="95">
        <v>664</v>
      </c>
      <c r="E69" s="95">
        <v>813</v>
      </c>
      <c r="F69" s="95">
        <v>913</v>
      </c>
      <c r="G69" s="95">
        <v>772</v>
      </c>
      <c r="H69" s="95" t="s">
        <v>2</v>
      </c>
      <c r="I69" s="95">
        <v>6</v>
      </c>
      <c r="J69" s="95" t="s">
        <v>2</v>
      </c>
      <c r="K69" s="95">
        <v>101</v>
      </c>
      <c r="L69" s="110"/>
    </row>
    <row r="70" spans="1:12" x14ac:dyDescent="0.2">
      <c r="A70" s="34" t="s">
        <v>190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110"/>
    </row>
    <row r="71" spans="1:12" x14ac:dyDescent="0.2">
      <c r="A71" s="33" t="s">
        <v>25</v>
      </c>
      <c r="B71" s="95">
        <v>61686</v>
      </c>
      <c r="C71" s="95">
        <v>48027</v>
      </c>
      <c r="D71" s="95">
        <v>6861</v>
      </c>
      <c r="E71" s="95">
        <v>12911</v>
      </c>
      <c r="F71" s="95">
        <v>28255</v>
      </c>
      <c r="G71" s="95">
        <v>11371</v>
      </c>
      <c r="H71" s="95">
        <v>10920</v>
      </c>
      <c r="I71" s="95" t="s">
        <v>2</v>
      </c>
      <c r="J71" s="95" t="s">
        <v>2</v>
      </c>
      <c r="K71" s="95">
        <v>2288</v>
      </c>
      <c r="L71" s="110"/>
    </row>
    <row r="72" spans="1:12" x14ac:dyDescent="0.2">
      <c r="A72" s="34" t="s">
        <v>191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110"/>
    </row>
    <row r="73" spans="1:12" x14ac:dyDescent="0.2">
      <c r="A73" s="33" t="s">
        <v>27</v>
      </c>
      <c r="B73" s="95">
        <v>654</v>
      </c>
      <c r="C73" s="95">
        <v>417</v>
      </c>
      <c r="D73" s="95">
        <v>77</v>
      </c>
      <c r="E73" s="95">
        <v>126</v>
      </c>
      <c r="F73" s="95">
        <v>214</v>
      </c>
      <c r="G73" s="95" t="s">
        <v>2</v>
      </c>
      <c r="H73" s="95" t="s">
        <v>2</v>
      </c>
      <c r="I73" s="95" t="s">
        <v>2</v>
      </c>
      <c r="J73" s="95" t="s">
        <v>8</v>
      </c>
      <c r="K73" s="95" t="s">
        <v>2</v>
      </c>
      <c r="L73" s="110"/>
    </row>
    <row r="74" spans="1:12" x14ac:dyDescent="0.2">
      <c r="A74" s="34" t="s">
        <v>192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110"/>
    </row>
    <row r="75" spans="1:12" x14ac:dyDescent="0.2">
      <c r="A75" s="33" t="s">
        <v>26</v>
      </c>
      <c r="B75" s="95" t="s">
        <v>2</v>
      </c>
      <c r="C75" s="95" t="s">
        <v>2</v>
      </c>
      <c r="D75" s="95" t="s">
        <v>2</v>
      </c>
      <c r="E75" s="95" t="s">
        <v>2</v>
      </c>
      <c r="F75" s="95" t="s">
        <v>2</v>
      </c>
      <c r="G75" s="95" t="s">
        <v>2</v>
      </c>
      <c r="H75" s="95" t="s">
        <v>2</v>
      </c>
      <c r="I75" s="95" t="s">
        <v>2</v>
      </c>
      <c r="J75" s="95" t="s">
        <v>2</v>
      </c>
      <c r="K75" s="95" t="s">
        <v>2</v>
      </c>
      <c r="L75" s="110"/>
    </row>
    <row r="76" spans="1:12" x14ac:dyDescent="0.2">
      <c r="A76" s="34" t="s">
        <v>193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110"/>
    </row>
    <row r="77" spans="1:12" x14ac:dyDescent="0.2">
      <c r="A77" s="33" t="s">
        <v>28</v>
      </c>
      <c r="B77" s="95">
        <v>10775</v>
      </c>
      <c r="C77" s="95">
        <v>7347</v>
      </c>
      <c r="D77" s="95">
        <v>1195</v>
      </c>
      <c r="E77" s="95">
        <v>1554</v>
      </c>
      <c r="F77" s="95">
        <v>4598</v>
      </c>
      <c r="G77" s="95">
        <v>2727</v>
      </c>
      <c r="H77" s="95">
        <v>2613</v>
      </c>
      <c r="I77" s="95">
        <v>114</v>
      </c>
      <c r="J77" s="95" t="s">
        <v>8</v>
      </c>
      <c r="K77" s="95">
        <v>701</v>
      </c>
    </row>
    <row r="78" spans="1:12" x14ac:dyDescent="0.2">
      <c r="A78" s="34" t="s">
        <v>194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</row>
    <row r="79" spans="1:12" x14ac:dyDescent="0.2">
      <c r="A79" s="31" t="s">
        <v>9</v>
      </c>
      <c r="B79" s="95">
        <v>6363</v>
      </c>
      <c r="C79" s="95">
        <v>5367</v>
      </c>
      <c r="D79" s="95">
        <v>938</v>
      </c>
      <c r="E79" s="95">
        <v>1481</v>
      </c>
      <c r="F79" s="95">
        <v>2948</v>
      </c>
      <c r="G79" s="95">
        <v>944</v>
      </c>
      <c r="H79" s="95">
        <v>920</v>
      </c>
      <c r="I79" s="95">
        <v>24</v>
      </c>
      <c r="J79" s="95" t="s">
        <v>8</v>
      </c>
      <c r="K79" s="95">
        <v>52</v>
      </c>
    </row>
    <row r="80" spans="1:12" x14ac:dyDescent="0.2">
      <c r="A80" s="31" t="s">
        <v>31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</row>
    <row r="81" spans="1:11" x14ac:dyDescent="0.2">
      <c r="A81" s="25" t="s">
        <v>5</v>
      </c>
      <c r="B81" s="95">
        <v>10569</v>
      </c>
      <c r="C81" s="95">
        <v>5457</v>
      </c>
      <c r="D81" s="95">
        <v>1032</v>
      </c>
      <c r="E81" s="95">
        <v>1150</v>
      </c>
      <c r="F81" s="95">
        <v>3275</v>
      </c>
      <c r="G81" s="95">
        <v>3840</v>
      </c>
      <c r="H81" s="95">
        <v>3549</v>
      </c>
      <c r="I81" s="95">
        <v>291</v>
      </c>
      <c r="J81" s="95" t="s">
        <v>8</v>
      </c>
      <c r="K81" s="95">
        <v>1272</v>
      </c>
    </row>
    <row r="82" spans="1:11" x14ac:dyDescent="0.2">
      <c r="A82" s="27" t="s">
        <v>32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</row>
    <row r="83" spans="1:11" x14ac:dyDescent="0.2">
      <c r="B83" s="348" t="s">
        <v>173</v>
      </c>
      <c r="C83" s="301"/>
      <c r="D83" s="301"/>
      <c r="E83" s="301"/>
      <c r="F83" s="301"/>
      <c r="G83" s="301"/>
      <c r="H83" s="301"/>
      <c r="I83" s="301"/>
      <c r="J83" s="301"/>
      <c r="K83" s="298"/>
    </row>
    <row r="84" spans="1:11" x14ac:dyDescent="0.2">
      <c r="A84" s="109"/>
      <c r="B84" s="351" t="s">
        <v>175</v>
      </c>
      <c r="C84" s="300"/>
      <c r="D84" s="300"/>
      <c r="E84" s="300"/>
      <c r="F84" s="300"/>
      <c r="G84" s="300"/>
      <c r="H84" s="300"/>
      <c r="I84" s="300"/>
      <c r="J84" s="300"/>
      <c r="K84" s="350"/>
    </row>
    <row r="85" spans="1:11" s="90" customFormat="1" x14ac:dyDescent="0.2">
      <c r="A85" s="18" t="s">
        <v>0</v>
      </c>
      <c r="B85" s="99">
        <v>42361</v>
      </c>
      <c r="C85" s="99">
        <v>9993</v>
      </c>
      <c r="D85" s="99">
        <v>3110</v>
      </c>
      <c r="E85" s="99">
        <v>1824</v>
      </c>
      <c r="F85" s="99">
        <v>5059</v>
      </c>
      <c r="G85" s="99">
        <v>26863</v>
      </c>
      <c r="H85" s="99">
        <v>24528</v>
      </c>
      <c r="I85" s="99">
        <v>2239</v>
      </c>
      <c r="J85" s="99">
        <v>96</v>
      </c>
      <c r="K85" s="99">
        <v>5505</v>
      </c>
    </row>
    <row r="86" spans="1:11" s="90" customFormat="1" x14ac:dyDescent="0.2">
      <c r="A86" s="20" t="s">
        <v>13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</row>
    <row r="87" spans="1:11" x14ac:dyDescent="0.2">
      <c r="A87" s="21" t="s">
        <v>1</v>
      </c>
      <c r="B87" s="95">
        <v>9479</v>
      </c>
      <c r="C87" s="95">
        <v>2110</v>
      </c>
      <c r="D87" s="95">
        <v>900</v>
      </c>
      <c r="E87" s="95">
        <v>241</v>
      </c>
      <c r="F87" s="95">
        <v>969</v>
      </c>
      <c r="G87" s="95">
        <v>5328</v>
      </c>
      <c r="H87" s="95">
        <v>4301</v>
      </c>
      <c r="I87" s="95" t="s">
        <v>2</v>
      </c>
      <c r="J87" s="95" t="s">
        <v>2</v>
      </c>
      <c r="K87" s="95">
        <v>2041</v>
      </c>
    </row>
    <row r="88" spans="1:11" x14ac:dyDescent="0.2">
      <c r="A88" s="24" t="s">
        <v>14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</row>
    <row r="89" spans="1:11" x14ac:dyDescent="0.2">
      <c r="A89" s="25" t="s">
        <v>15</v>
      </c>
      <c r="B89" s="95">
        <v>1883</v>
      </c>
      <c r="C89" s="95">
        <v>372</v>
      </c>
      <c r="D89" s="95">
        <v>69</v>
      </c>
      <c r="E89" s="95">
        <v>51</v>
      </c>
      <c r="F89" s="95">
        <v>252</v>
      </c>
      <c r="G89" s="95">
        <v>1260</v>
      </c>
      <c r="H89" s="95">
        <v>1140</v>
      </c>
      <c r="I89" s="95">
        <v>112</v>
      </c>
      <c r="J89" s="95">
        <v>8</v>
      </c>
      <c r="K89" s="95">
        <v>251</v>
      </c>
    </row>
    <row r="90" spans="1:11" x14ac:dyDescent="0.2">
      <c r="A90" s="27" t="s">
        <v>16</v>
      </c>
      <c r="B90" s="95"/>
      <c r="C90" s="95"/>
      <c r="D90" s="95"/>
      <c r="E90" s="95"/>
      <c r="F90" s="95"/>
      <c r="G90" s="95"/>
      <c r="H90" s="95"/>
      <c r="I90" s="95"/>
      <c r="J90" s="95"/>
      <c r="K90" s="95"/>
    </row>
    <row r="91" spans="1:11" x14ac:dyDescent="0.2">
      <c r="A91" s="25" t="s">
        <v>17</v>
      </c>
      <c r="B91" s="95">
        <v>2680</v>
      </c>
      <c r="C91" s="95">
        <v>994</v>
      </c>
      <c r="D91" s="95" t="s">
        <v>2</v>
      </c>
      <c r="E91" s="95" t="s">
        <v>2</v>
      </c>
      <c r="F91" s="95">
        <v>307</v>
      </c>
      <c r="G91" s="95">
        <v>1473</v>
      </c>
      <c r="H91" s="95">
        <v>1149</v>
      </c>
      <c r="I91" s="95" t="s">
        <v>2</v>
      </c>
      <c r="J91" s="95" t="s">
        <v>2</v>
      </c>
      <c r="K91" s="95">
        <v>213</v>
      </c>
    </row>
    <row r="92" spans="1:11" x14ac:dyDescent="0.2">
      <c r="A92" s="27" t="s">
        <v>17</v>
      </c>
      <c r="B92" s="95"/>
      <c r="C92" s="95"/>
      <c r="D92" s="95"/>
      <c r="E92" s="95"/>
      <c r="F92" s="95"/>
      <c r="G92" s="95"/>
      <c r="H92" s="95"/>
      <c r="I92" s="95"/>
      <c r="J92" s="95"/>
      <c r="K92" s="95"/>
    </row>
    <row r="93" spans="1:11" x14ac:dyDescent="0.2">
      <c r="A93" s="25" t="s">
        <v>18</v>
      </c>
      <c r="B93" s="95">
        <v>1801</v>
      </c>
      <c r="C93" s="95">
        <v>392</v>
      </c>
      <c r="D93" s="95" t="s">
        <v>2</v>
      </c>
      <c r="E93" s="95" t="s">
        <v>2</v>
      </c>
      <c r="F93" s="95">
        <v>273</v>
      </c>
      <c r="G93" s="95">
        <v>964</v>
      </c>
      <c r="H93" s="95">
        <v>861</v>
      </c>
      <c r="I93" s="95">
        <v>90</v>
      </c>
      <c r="J93" s="95">
        <v>13</v>
      </c>
      <c r="K93" s="95">
        <v>445</v>
      </c>
    </row>
    <row r="94" spans="1:11" x14ac:dyDescent="0.2">
      <c r="A94" s="27" t="s">
        <v>18</v>
      </c>
      <c r="B94" s="95"/>
      <c r="C94" s="95"/>
      <c r="D94" s="95"/>
      <c r="E94" s="95"/>
      <c r="F94" s="95"/>
      <c r="G94" s="95"/>
      <c r="H94" s="95"/>
      <c r="I94" s="95"/>
      <c r="J94" s="95"/>
      <c r="K94" s="95"/>
    </row>
    <row r="95" spans="1:11" x14ac:dyDescent="0.2">
      <c r="A95" s="25" t="s">
        <v>19</v>
      </c>
      <c r="B95" s="95">
        <v>3115</v>
      </c>
      <c r="C95" s="95">
        <v>352</v>
      </c>
      <c r="D95" s="95" t="s">
        <v>2</v>
      </c>
      <c r="E95" s="95" t="s">
        <v>2</v>
      </c>
      <c r="F95" s="95">
        <v>137</v>
      </c>
      <c r="G95" s="95">
        <v>1631</v>
      </c>
      <c r="H95" s="95">
        <v>1151</v>
      </c>
      <c r="I95" s="95" t="s">
        <v>2</v>
      </c>
      <c r="J95" s="95" t="s">
        <v>2</v>
      </c>
      <c r="K95" s="95">
        <v>1132</v>
      </c>
    </row>
    <row r="96" spans="1:11" x14ac:dyDescent="0.2">
      <c r="A96" s="27" t="s">
        <v>20</v>
      </c>
      <c r="B96" s="95"/>
      <c r="C96" s="95"/>
      <c r="D96" s="95"/>
      <c r="E96" s="95"/>
      <c r="F96" s="95"/>
      <c r="G96" s="95"/>
      <c r="H96" s="95"/>
      <c r="I96" s="95"/>
      <c r="J96" s="95"/>
      <c r="K96" s="95"/>
    </row>
    <row r="97" spans="1:11" x14ac:dyDescent="0.2">
      <c r="A97" s="29" t="s">
        <v>3</v>
      </c>
      <c r="B97" s="95">
        <v>3083</v>
      </c>
      <c r="C97" s="95">
        <v>1260</v>
      </c>
      <c r="D97" s="95">
        <v>234</v>
      </c>
      <c r="E97" s="95">
        <v>267</v>
      </c>
      <c r="F97" s="95">
        <v>759</v>
      </c>
      <c r="G97" s="95">
        <v>1410</v>
      </c>
      <c r="H97" s="95">
        <v>1242</v>
      </c>
      <c r="I97" s="95">
        <v>168</v>
      </c>
      <c r="J97" s="95" t="s">
        <v>8</v>
      </c>
      <c r="K97" s="95">
        <v>413</v>
      </c>
    </row>
    <row r="98" spans="1:11" x14ac:dyDescent="0.2">
      <c r="A98" s="30" t="s">
        <v>21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</row>
    <row r="99" spans="1:11" x14ac:dyDescent="0.2">
      <c r="A99" s="21" t="s">
        <v>4</v>
      </c>
      <c r="B99" s="95">
        <v>29799</v>
      </c>
      <c r="C99" s="95">
        <v>6623</v>
      </c>
      <c r="D99" s="95">
        <v>1976</v>
      </c>
      <c r="E99" s="95">
        <v>1316</v>
      </c>
      <c r="F99" s="95">
        <v>3331</v>
      </c>
      <c r="G99" s="95">
        <v>20125</v>
      </c>
      <c r="H99" s="95">
        <v>18985</v>
      </c>
      <c r="I99" s="95" t="s">
        <v>2</v>
      </c>
      <c r="J99" s="95" t="s">
        <v>2</v>
      </c>
      <c r="K99" s="95">
        <v>3051</v>
      </c>
    </row>
    <row r="100" spans="1:11" x14ac:dyDescent="0.2">
      <c r="A100" s="24" t="s">
        <v>22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</row>
    <row r="101" spans="1:11" x14ac:dyDescent="0.2">
      <c r="A101" s="25" t="s">
        <v>6</v>
      </c>
      <c r="B101" s="95">
        <v>25399</v>
      </c>
      <c r="C101" s="95">
        <v>5130</v>
      </c>
      <c r="D101" s="95">
        <v>1395</v>
      </c>
      <c r="E101" s="95">
        <v>1050</v>
      </c>
      <c r="F101" s="95">
        <v>2685</v>
      </c>
      <c r="G101" s="95">
        <v>17563</v>
      </c>
      <c r="H101" s="95">
        <v>16601</v>
      </c>
      <c r="I101" s="95" t="s">
        <v>2</v>
      </c>
      <c r="J101" s="95" t="s">
        <v>2</v>
      </c>
      <c r="K101" s="95">
        <v>2706</v>
      </c>
    </row>
    <row r="102" spans="1:11" x14ac:dyDescent="0.2">
      <c r="A102" s="27" t="s">
        <v>29</v>
      </c>
      <c r="B102" s="95"/>
      <c r="C102" s="95"/>
      <c r="D102" s="95"/>
      <c r="E102" s="95"/>
      <c r="F102" s="95"/>
      <c r="G102" s="95"/>
      <c r="H102" s="95"/>
      <c r="I102" s="95"/>
      <c r="J102" s="95"/>
      <c r="K102" s="95"/>
    </row>
    <row r="103" spans="1:11" x14ac:dyDescent="0.2">
      <c r="A103" s="31" t="s">
        <v>7</v>
      </c>
      <c r="B103" s="95">
        <v>22815</v>
      </c>
      <c r="C103" s="95">
        <v>4124</v>
      </c>
      <c r="D103" s="95">
        <v>1228</v>
      </c>
      <c r="E103" s="95">
        <v>784</v>
      </c>
      <c r="F103" s="95">
        <v>2112</v>
      </c>
      <c r="G103" s="95">
        <v>16042</v>
      </c>
      <c r="H103" s="95">
        <v>15092</v>
      </c>
      <c r="I103" s="95" t="s">
        <v>2</v>
      </c>
      <c r="J103" s="95" t="s">
        <v>2</v>
      </c>
      <c r="K103" s="95">
        <v>2649</v>
      </c>
    </row>
    <row r="104" spans="1:11" x14ac:dyDescent="0.2">
      <c r="A104" s="32" t="s">
        <v>30</v>
      </c>
      <c r="B104" s="95"/>
      <c r="C104" s="95"/>
      <c r="D104" s="95"/>
      <c r="E104" s="95"/>
      <c r="F104" s="95"/>
      <c r="G104" s="95"/>
      <c r="H104" s="95"/>
      <c r="I104" s="95"/>
      <c r="J104" s="95"/>
      <c r="K104" s="95"/>
    </row>
    <row r="105" spans="1:11" x14ac:dyDescent="0.2">
      <c r="A105" s="33" t="s">
        <v>23</v>
      </c>
      <c r="B105" s="95" t="s">
        <v>2</v>
      </c>
      <c r="C105" s="95" t="s">
        <v>2</v>
      </c>
      <c r="D105" s="95" t="s">
        <v>2</v>
      </c>
      <c r="E105" s="95" t="s">
        <v>2</v>
      </c>
      <c r="F105" s="95" t="s">
        <v>2</v>
      </c>
      <c r="G105" s="95" t="s">
        <v>2</v>
      </c>
      <c r="H105" s="95" t="s">
        <v>2</v>
      </c>
      <c r="I105" s="95" t="s">
        <v>2</v>
      </c>
      <c r="J105" s="95" t="s">
        <v>2</v>
      </c>
      <c r="K105" s="95" t="s">
        <v>2</v>
      </c>
    </row>
    <row r="106" spans="1:11" x14ac:dyDescent="0.2">
      <c r="A106" s="34" t="s">
        <v>189</v>
      </c>
      <c r="B106" s="95"/>
      <c r="C106" s="95"/>
      <c r="D106" s="95"/>
      <c r="E106" s="95"/>
      <c r="F106" s="95"/>
      <c r="G106" s="95"/>
      <c r="H106" s="95"/>
      <c r="I106" s="95"/>
      <c r="J106" s="95"/>
      <c r="K106" s="95"/>
    </row>
    <row r="107" spans="1:11" x14ac:dyDescent="0.2">
      <c r="A107" s="33" t="s">
        <v>24</v>
      </c>
      <c r="B107" s="95">
        <v>1213</v>
      </c>
      <c r="C107" s="95">
        <v>386</v>
      </c>
      <c r="D107" s="95">
        <v>185</v>
      </c>
      <c r="E107" s="95">
        <v>78</v>
      </c>
      <c r="F107" s="95">
        <v>123</v>
      </c>
      <c r="G107" s="95">
        <v>629</v>
      </c>
      <c r="H107" s="95">
        <v>626</v>
      </c>
      <c r="I107" s="95" t="s">
        <v>2</v>
      </c>
      <c r="J107" s="95" t="s">
        <v>2</v>
      </c>
      <c r="K107" s="95">
        <v>198</v>
      </c>
    </row>
    <row r="108" spans="1:11" x14ac:dyDescent="0.2">
      <c r="A108" s="34" t="s">
        <v>190</v>
      </c>
      <c r="B108" s="95"/>
      <c r="C108" s="95"/>
      <c r="D108" s="95"/>
      <c r="E108" s="95"/>
      <c r="F108" s="95"/>
      <c r="G108" s="95"/>
      <c r="H108" s="95"/>
      <c r="I108" s="95"/>
      <c r="J108" s="95"/>
      <c r="K108" s="95"/>
    </row>
    <row r="109" spans="1:11" x14ac:dyDescent="0.2">
      <c r="A109" s="33" t="s">
        <v>25</v>
      </c>
      <c r="B109" s="95">
        <v>19752</v>
      </c>
      <c r="C109" s="95">
        <v>3419</v>
      </c>
      <c r="D109" s="95">
        <v>1022</v>
      </c>
      <c r="E109" s="95">
        <v>686</v>
      </c>
      <c r="F109" s="95">
        <v>1711</v>
      </c>
      <c r="G109" s="95">
        <v>14578</v>
      </c>
      <c r="H109" s="95">
        <v>13700</v>
      </c>
      <c r="I109" s="95" t="s">
        <v>2</v>
      </c>
      <c r="J109" s="95" t="s">
        <v>2</v>
      </c>
      <c r="K109" s="95">
        <v>1755</v>
      </c>
    </row>
    <row r="110" spans="1:11" x14ac:dyDescent="0.2">
      <c r="A110" s="34" t="s">
        <v>191</v>
      </c>
      <c r="B110" s="95"/>
      <c r="C110" s="95"/>
      <c r="D110" s="95"/>
      <c r="E110" s="95"/>
      <c r="F110" s="95"/>
      <c r="G110" s="95"/>
      <c r="H110" s="95"/>
      <c r="I110" s="95"/>
      <c r="J110" s="95"/>
      <c r="K110" s="95"/>
    </row>
    <row r="111" spans="1:11" x14ac:dyDescent="0.2">
      <c r="A111" s="33" t="s">
        <v>27</v>
      </c>
      <c r="B111" s="95">
        <v>255</v>
      </c>
      <c r="C111" s="95" t="s">
        <v>2</v>
      </c>
      <c r="D111" s="95" t="s">
        <v>2</v>
      </c>
      <c r="E111" s="95" t="s">
        <v>2</v>
      </c>
      <c r="F111" s="95" t="s">
        <v>2</v>
      </c>
      <c r="G111" s="95">
        <v>139</v>
      </c>
      <c r="H111" s="95" t="s">
        <v>2</v>
      </c>
      <c r="I111" s="95" t="s">
        <v>2</v>
      </c>
      <c r="J111" s="95" t="s">
        <v>8</v>
      </c>
      <c r="K111" s="95" t="s">
        <v>2</v>
      </c>
    </row>
    <row r="112" spans="1:11" x14ac:dyDescent="0.2">
      <c r="A112" s="34" t="s">
        <v>192</v>
      </c>
      <c r="B112" s="95"/>
      <c r="C112" s="95"/>
      <c r="D112" s="95"/>
      <c r="E112" s="95"/>
      <c r="F112" s="95"/>
      <c r="G112" s="95"/>
      <c r="H112" s="95"/>
      <c r="I112" s="95"/>
      <c r="J112" s="95"/>
      <c r="K112" s="95"/>
    </row>
    <row r="113" spans="1:11" x14ac:dyDescent="0.2">
      <c r="A113" s="33" t="s">
        <v>26</v>
      </c>
      <c r="B113" s="95" t="s">
        <v>2</v>
      </c>
      <c r="C113" s="95" t="s">
        <v>2</v>
      </c>
      <c r="D113" s="95" t="s">
        <v>2</v>
      </c>
      <c r="E113" s="95" t="s">
        <v>2</v>
      </c>
      <c r="F113" s="95" t="s">
        <v>2</v>
      </c>
      <c r="G113" s="95" t="s">
        <v>2</v>
      </c>
      <c r="H113" s="95" t="s">
        <v>2</v>
      </c>
      <c r="I113" s="95" t="s">
        <v>2</v>
      </c>
      <c r="J113" s="95" t="s">
        <v>2</v>
      </c>
      <c r="K113" s="95" t="s">
        <v>2</v>
      </c>
    </row>
    <row r="114" spans="1:11" x14ac:dyDescent="0.2">
      <c r="A114" s="34" t="s">
        <v>193</v>
      </c>
      <c r="B114" s="95"/>
      <c r="C114" s="95"/>
      <c r="D114" s="95"/>
      <c r="E114" s="95"/>
      <c r="F114" s="95"/>
      <c r="G114" s="95"/>
      <c r="H114" s="95"/>
      <c r="I114" s="95"/>
      <c r="J114" s="95"/>
      <c r="K114" s="95"/>
    </row>
    <row r="115" spans="1:11" x14ac:dyDescent="0.2">
      <c r="A115" s="33" t="s">
        <v>28</v>
      </c>
      <c r="B115" s="95">
        <v>1561</v>
      </c>
      <c r="C115" s="95" t="s">
        <v>2</v>
      </c>
      <c r="D115" s="95">
        <v>8</v>
      </c>
      <c r="E115" s="95">
        <v>3</v>
      </c>
      <c r="F115" s="95" t="s">
        <v>2</v>
      </c>
      <c r="G115" s="95">
        <v>668</v>
      </c>
      <c r="H115" s="95">
        <v>666</v>
      </c>
      <c r="I115" s="95" t="s">
        <v>2</v>
      </c>
      <c r="J115" s="95" t="s">
        <v>8</v>
      </c>
      <c r="K115" s="95" t="s">
        <v>2</v>
      </c>
    </row>
    <row r="116" spans="1:11" x14ac:dyDescent="0.2">
      <c r="A116" s="34" t="s">
        <v>194</v>
      </c>
      <c r="B116" s="95"/>
      <c r="C116" s="95"/>
      <c r="D116" s="95"/>
      <c r="E116" s="95"/>
      <c r="F116" s="95"/>
      <c r="G116" s="95"/>
      <c r="H116" s="95"/>
      <c r="I116" s="95"/>
      <c r="J116" s="95"/>
      <c r="K116" s="95"/>
    </row>
    <row r="117" spans="1:11" x14ac:dyDescent="0.2">
      <c r="A117" s="31" t="s">
        <v>9</v>
      </c>
      <c r="B117" s="95">
        <v>2584</v>
      </c>
      <c r="C117" s="95">
        <v>1006</v>
      </c>
      <c r="D117" s="95">
        <v>167</v>
      </c>
      <c r="E117" s="95">
        <v>266</v>
      </c>
      <c r="F117" s="95">
        <v>573</v>
      </c>
      <c r="G117" s="95">
        <v>1521</v>
      </c>
      <c r="H117" s="95">
        <v>1509</v>
      </c>
      <c r="I117" s="95">
        <v>12</v>
      </c>
      <c r="J117" s="95" t="s">
        <v>8</v>
      </c>
      <c r="K117" s="95">
        <v>57</v>
      </c>
    </row>
    <row r="118" spans="1:11" x14ac:dyDescent="0.2">
      <c r="A118" s="31" t="s">
        <v>31</v>
      </c>
      <c r="B118" s="95"/>
      <c r="C118" s="95"/>
      <c r="D118" s="95"/>
      <c r="E118" s="95"/>
      <c r="F118" s="95"/>
      <c r="G118" s="95"/>
      <c r="H118" s="95"/>
      <c r="I118" s="95"/>
      <c r="J118" s="95"/>
      <c r="K118" s="95"/>
    </row>
    <row r="119" spans="1:11" x14ac:dyDescent="0.2">
      <c r="A119" s="25" t="s">
        <v>5</v>
      </c>
      <c r="B119" s="95">
        <v>4400</v>
      </c>
      <c r="C119" s="95">
        <v>1493</v>
      </c>
      <c r="D119" s="95">
        <v>581</v>
      </c>
      <c r="E119" s="95">
        <v>266</v>
      </c>
      <c r="F119" s="95">
        <v>646</v>
      </c>
      <c r="G119" s="95">
        <v>2562</v>
      </c>
      <c r="H119" s="95">
        <v>2384</v>
      </c>
      <c r="I119" s="95">
        <v>178</v>
      </c>
      <c r="J119" s="95" t="s">
        <v>8</v>
      </c>
      <c r="K119" s="95">
        <v>345</v>
      </c>
    </row>
    <row r="120" spans="1:11" x14ac:dyDescent="0.2">
      <c r="A120" s="27" t="s">
        <v>32</v>
      </c>
      <c r="B120" s="93"/>
      <c r="C120" s="93"/>
      <c r="D120" s="93"/>
      <c r="E120" s="93"/>
      <c r="F120" s="93"/>
      <c r="G120" s="93"/>
      <c r="H120" s="93"/>
      <c r="I120" s="93"/>
      <c r="J120" s="93"/>
      <c r="K120" s="93"/>
    </row>
  </sheetData>
  <mergeCells count="18">
    <mergeCell ref="B46:K46"/>
    <mergeCell ref="B83:K83"/>
    <mergeCell ref="B84:K84"/>
    <mergeCell ref="I6:I7"/>
    <mergeCell ref="J6:J7"/>
    <mergeCell ref="B4:B7"/>
    <mergeCell ref="C6:C7"/>
    <mergeCell ref="D6:D7"/>
    <mergeCell ref="E6:F6"/>
    <mergeCell ref="G6:G7"/>
    <mergeCell ref="H6:H7"/>
    <mergeCell ref="A4:A8"/>
    <mergeCell ref="B8:K8"/>
    <mergeCell ref="K5:K7"/>
    <mergeCell ref="G5:J5"/>
    <mergeCell ref="B45:K45"/>
    <mergeCell ref="C4:K4"/>
    <mergeCell ref="C5:F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workbookViewId="0">
      <selection sqref="A1:A2"/>
    </sheetView>
  </sheetViews>
  <sheetFormatPr defaultRowHeight="12.75" x14ac:dyDescent="0.2"/>
  <cols>
    <col min="1" max="1" width="29.42578125" style="17" customWidth="1"/>
    <col min="2" max="3" width="13.85546875" style="17" customWidth="1"/>
    <col min="4" max="4" width="14.140625" style="17" customWidth="1"/>
    <col min="5" max="6" width="14.5703125" style="17" customWidth="1"/>
    <col min="7" max="7" width="13.85546875" style="17" customWidth="1"/>
    <col min="8" max="8" width="15.85546875" style="17" customWidth="1"/>
    <col min="9" max="9" width="17.140625" style="17" customWidth="1"/>
    <col min="10" max="11" width="13.85546875" style="17" customWidth="1"/>
    <col min="12" max="16384" width="9.140625" style="17"/>
  </cols>
  <sheetData>
    <row r="1" spans="1:11" x14ac:dyDescent="0.2">
      <c r="A1" s="17" t="s">
        <v>178</v>
      </c>
    </row>
    <row r="2" spans="1:11" x14ac:dyDescent="0.2">
      <c r="A2" s="89" t="s">
        <v>185</v>
      </c>
    </row>
    <row r="4" spans="1:11" ht="30" customHeight="1" x14ac:dyDescent="0.2">
      <c r="A4" s="344" t="s">
        <v>262</v>
      </c>
      <c r="B4" s="296" t="s">
        <v>325</v>
      </c>
      <c r="C4" s="297" t="s">
        <v>326</v>
      </c>
      <c r="D4" s="347"/>
      <c r="E4" s="347"/>
      <c r="F4" s="347"/>
      <c r="G4" s="347"/>
      <c r="H4" s="347"/>
      <c r="I4" s="347"/>
      <c r="J4" s="347"/>
      <c r="K4" s="347"/>
    </row>
    <row r="5" spans="1:11" ht="30" customHeight="1" x14ac:dyDescent="0.2">
      <c r="A5" s="345"/>
      <c r="B5" s="296"/>
      <c r="C5" s="296" t="s">
        <v>327</v>
      </c>
      <c r="D5" s="296"/>
      <c r="E5" s="296"/>
      <c r="F5" s="296"/>
      <c r="G5" s="297" t="s">
        <v>328</v>
      </c>
      <c r="H5" s="347"/>
      <c r="I5" s="347"/>
      <c r="J5" s="347"/>
      <c r="K5" s="297" t="s">
        <v>329</v>
      </c>
    </row>
    <row r="6" spans="1:11" ht="29.25" customHeight="1" x14ac:dyDescent="0.2">
      <c r="A6" s="345"/>
      <c r="B6" s="296"/>
      <c r="C6" s="296" t="s">
        <v>330</v>
      </c>
      <c r="D6" s="297" t="s">
        <v>331</v>
      </c>
      <c r="E6" s="297" t="s">
        <v>332</v>
      </c>
      <c r="F6" s="297"/>
      <c r="G6" s="296" t="s">
        <v>330</v>
      </c>
      <c r="H6" s="344" t="s">
        <v>333</v>
      </c>
      <c r="I6" s="344" t="s">
        <v>334</v>
      </c>
      <c r="J6" s="344" t="s">
        <v>335</v>
      </c>
      <c r="K6" s="297"/>
    </row>
    <row r="7" spans="1:11" ht="57" customHeight="1" x14ac:dyDescent="0.2">
      <c r="A7" s="345"/>
      <c r="B7" s="296"/>
      <c r="C7" s="296"/>
      <c r="D7" s="297"/>
      <c r="E7" s="108" t="s">
        <v>336</v>
      </c>
      <c r="F7" s="108" t="s">
        <v>337</v>
      </c>
      <c r="G7" s="296"/>
      <c r="H7" s="346"/>
      <c r="I7" s="346"/>
      <c r="J7" s="346"/>
      <c r="K7" s="297"/>
    </row>
    <row r="8" spans="1:11" ht="30.75" customHeight="1" x14ac:dyDescent="0.2">
      <c r="A8" s="346"/>
      <c r="B8" s="324" t="s">
        <v>338</v>
      </c>
      <c r="C8" s="328"/>
      <c r="D8" s="328"/>
      <c r="E8" s="328"/>
      <c r="F8" s="328"/>
      <c r="G8" s="328"/>
      <c r="H8" s="328"/>
      <c r="I8" s="328"/>
      <c r="J8" s="328"/>
      <c r="K8" s="329"/>
    </row>
    <row r="9" spans="1:11" ht="25.5" x14ac:dyDescent="0.2">
      <c r="A9" s="98" t="s">
        <v>33</v>
      </c>
      <c r="B9" s="91">
        <v>150401</v>
      </c>
      <c r="C9" s="91">
        <v>83060</v>
      </c>
      <c r="D9" s="99">
        <v>14307</v>
      </c>
      <c r="E9" s="99">
        <v>20437</v>
      </c>
      <c r="F9" s="99">
        <v>48316</v>
      </c>
      <c r="G9" s="99">
        <v>54971</v>
      </c>
      <c r="H9" s="99">
        <v>51642</v>
      </c>
      <c r="I9" s="99" t="s">
        <v>2</v>
      </c>
      <c r="J9" s="99" t="s">
        <v>2</v>
      </c>
      <c r="K9" s="91">
        <v>12370</v>
      </c>
    </row>
    <row r="10" spans="1:11" x14ac:dyDescent="0.2">
      <c r="A10" s="100" t="s">
        <v>37</v>
      </c>
      <c r="B10" s="91"/>
      <c r="C10" s="91"/>
      <c r="D10" s="99"/>
      <c r="E10" s="99"/>
      <c r="F10" s="99"/>
      <c r="G10" s="99"/>
      <c r="H10" s="99"/>
      <c r="I10" s="99"/>
      <c r="J10" s="99"/>
      <c r="K10" s="91"/>
    </row>
    <row r="11" spans="1:11" ht="25.5" x14ac:dyDescent="0.2">
      <c r="A11" s="101" t="s">
        <v>38</v>
      </c>
      <c r="B11" s="93">
        <v>12153</v>
      </c>
      <c r="C11" s="93">
        <v>6136</v>
      </c>
      <c r="D11" s="95">
        <v>1477</v>
      </c>
      <c r="E11" s="95">
        <v>1302</v>
      </c>
      <c r="F11" s="95">
        <v>3357</v>
      </c>
      <c r="G11" s="95">
        <v>4978</v>
      </c>
      <c r="H11" s="95">
        <v>4618</v>
      </c>
      <c r="I11" s="95">
        <v>360</v>
      </c>
      <c r="J11" s="95" t="s">
        <v>8</v>
      </c>
      <c r="K11" s="93">
        <v>1039</v>
      </c>
    </row>
    <row r="12" spans="1:11" ht="25.5" x14ac:dyDescent="0.2">
      <c r="A12" s="102" t="s">
        <v>39</v>
      </c>
      <c r="B12" s="93"/>
      <c r="C12" s="93"/>
      <c r="D12" s="95"/>
      <c r="E12" s="95"/>
      <c r="F12" s="95"/>
      <c r="G12" s="95"/>
      <c r="H12" s="95"/>
      <c r="I12" s="95"/>
      <c r="J12" s="95"/>
      <c r="K12" s="93"/>
    </row>
    <row r="13" spans="1:11" x14ac:dyDescent="0.2">
      <c r="A13" s="101" t="s">
        <v>34</v>
      </c>
      <c r="B13" s="93">
        <v>21108</v>
      </c>
      <c r="C13" s="93">
        <v>5689</v>
      </c>
      <c r="D13" s="95" t="s">
        <v>2</v>
      </c>
      <c r="E13" s="95" t="s">
        <v>2</v>
      </c>
      <c r="F13" s="95">
        <v>3832</v>
      </c>
      <c r="G13" s="95">
        <v>11262</v>
      </c>
      <c r="H13" s="95">
        <v>10392</v>
      </c>
      <c r="I13" s="95" t="s">
        <v>2</v>
      </c>
      <c r="J13" s="95" t="s">
        <v>2</v>
      </c>
      <c r="K13" s="93">
        <v>4157</v>
      </c>
    </row>
    <row r="14" spans="1:11" x14ac:dyDescent="0.2">
      <c r="A14" s="101" t="s">
        <v>41</v>
      </c>
      <c r="B14" s="93"/>
      <c r="C14" s="93"/>
      <c r="D14" s="95"/>
      <c r="E14" s="95"/>
      <c r="F14" s="95"/>
      <c r="G14" s="95"/>
      <c r="H14" s="95"/>
      <c r="I14" s="95"/>
      <c r="J14" s="95"/>
      <c r="K14" s="93"/>
    </row>
    <row r="15" spans="1:11" ht="25.5" x14ac:dyDescent="0.2">
      <c r="A15" s="103" t="s">
        <v>42</v>
      </c>
      <c r="B15" s="93">
        <v>5948</v>
      </c>
      <c r="C15" s="93">
        <v>1384</v>
      </c>
      <c r="D15" s="95">
        <v>278</v>
      </c>
      <c r="E15" s="95">
        <v>222</v>
      </c>
      <c r="F15" s="95">
        <v>884</v>
      </c>
      <c r="G15" s="95">
        <v>3039</v>
      </c>
      <c r="H15" s="95">
        <v>2852</v>
      </c>
      <c r="I15" s="95">
        <v>187</v>
      </c>
      <c r="J15" s="95" t="s">
        <v>8</v>
      </c>
      <c r="K15" s="93">
        <v>1525</v>
      </c>
    </row>
    <row r="16" spans="1:11" ht="25.5" x14ac:dyDescent="0.2">
      <c r="A16" s="104" t="s">
        <v>43</v>
      </c>
      <c r="B16" s="93"/>
      <c r="C16" s="93"/>
      <c r="D16" s="95"/>
      <c r="E16" s="95"/>
      <c r="F16" s="95"/>
      <c r="G16" s="95"/>
      <c r="H16" s="95"/>
      <c r="I16" s="95"/>
      <c r="J16" s="95"/>
      <c r="K16" s="93"/>
    </row>
    <row r="17" spans="1:11" x14ac:dyDescent="0.2">
      <c r="A17" s="101" t="s">
        <v>35</v>
      </c>
      <c r="B17" s="93">
        <v>108817</v>
      </c>
      <c r="C17" s="93">
        <v>69099</v>
      </c>
      <c r="D17" s="95">
        <v>11193</v>
      </c>
      <c r="E17" s="95">
        <v>18032</v>
      </c>
      <c r="F17" s="95">
        <v>39874</v>
      </c>
      <c r="G17" s="95">
        <v>33790</v>
      </c>
      <c r="H17" s="95">
        <v>32203</v>
      </c>
      <c r="I17" s="95" t="s">
        <v>2</v>
      </c>
      <c r="J17" s="95" t="s">
        <v>2</v>
      </c>
      <c r="K17" s="93">
        <v>5928</v>
      </c>
    </row>
    <row r="18" spans="1:11" x14ac:dyDescent="0.2">
      <c r="A18" s="102" t="s">
        <v>29</v>
      </c>
      <c r="B18" s="93"/>
      <c r="C18" s="93"/>
      <c r="D18" s="95"/>
      <c r="E18" s="95"/>
      <c r="F18" s="95"/>
      <c r="G18" s="95"/>
      <c r="H18" s="95"/>
      <c r="I18" s="95"/>
      <c r="J18" s="95"/>
      <c r="K18" s="93"/>
    </row>
    <row r="19" spans="1:11" x14ac:dyDescent="0.2">
      <c r="A19" s="101" t="s">
        <v>36</v>
      </c>
      <c r="B19" s="93">
        <v>8323</v>
      </c>
      <c r="C19" s="93">
        <v>2136</v>
      </c>
      <c r="D19" s="95" t="s">
        <v>2</v>
      </c>
      <c r="E19" s="95" t="s">
        <v>2</v>
      </c>
      <c r="F19" s="95">
        <v>1253</v>
      </c>
      <c r="G19" s="95">
        <v>4941</v>
      </c>
      <c r="H19" s="95">
        <v>4429</v>
      </c>
      <c r="I19" s="95" t="s">
        <v>2</v>
      </c>
      <c r="J19" s="95" t="s">
        <v>2</v>
      </c>
      <c r="K19" s="93">
        <v>1246</v>
      </c>
    </row>
    <row r="20" spans="1:11" x14ac:dyDescent="0.2">
      <c r="A20" s="105" t="s">
        <v>32</v>
      </c>
      <c r="B20" s="93"/>
      <c r="C20" s="93"/>
      <c r="D20" s="95"/>
      <c r="E20" s="95"/>
      <c r="F20" s="95"/>
      <c r="G20" s="95"/>
      <c r="H20" s="95"/>
      <c r="I20" s="95"/>
      <c r="J20" s="95"/>
      <c r="K20" s="93"/>
    </row>
    <row r="21" spans="1:11" x14ac:dyDescent="0.2">
      <c r="A21" s="111"/>
      <c r="B21" s="353" t="s">
        <v>172</v>
      </c>
      <c r="C21" s="353"/>
      <c r="D21" s="353"/>
      <c r="E21" s="353"/>
      <c r="F21" s="353"/>
      <c r="G21" s="353"/>
      <c r="H21" s="353"/>
      <c r="I21" s="353"/>
      <c r="J21" s="353"/>
      <c r="K21" s="353"/>
    </row>
    <row r="22" spans="1:11" x14ac:dyDescent="0.2">
      <c r="A22" s="109"/>
      <c r="B22" s="354" t="s">
        <v>174</v>
      </c>
      <c r="C22" s="352"/>
      <c r="D22" s="352"/>
      <c r="E22" s="352"/>
      <c r="F22" s="352"/>
      <c r="G22" s="352"/>
      <c r="H22" s="352"/>
      <c r="I22" s="352"/>
      <c r="J22" s="352"/>
      <c r="K22" s="352"/>
    </row>
    <row r="23" spans="1:11" ht="25.5" x14ac:dyDescent="0.2">
      <c r="A23" s="98" t="s">
        <v>33</v>
      </c>
      <c r="B23" s="91">
        <v>114889</v>
      </c>
      <c r="C23" s="91">
        <v>74488</v>
      </c>
      <c r="D23" s="91">
        <v>11485</v>
      </c>
      <c r="E23" s="91">
        <v>18873</v>
      </c>
      <c r="F23" s="91">
        <v>44130</v>
      </c>
      <c r="G23" s="91">
        <v>32174</v>
      </c>
      <c r="H23" s="91">
        <v>30304</v>
      </c>
      <c r="I23" s="91">
        <v>1841</v>
      </c>
      <c r="J23" s="91">
        <v>29</v>
      </c>
      <c r="K23" s="91">
        <v>8227</v>
      </c>
    </row>
    <row r="24" spans="1:11" x14ac:dyDescent="0.2">
      <c r="A24" s="100" t="s">
        <v>37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</row>
    <row r="25" spans="1:11" ht="25.5" x14ac:dyDescent="0.2">
      <c r="A25" s="101" t="s">
        <v>38</v>
      </c>
      <c r="B25" s="93">
        <v>8114</v>
      </c>
      <c r="C25" s="93">
        <v>4618</v>
      </c>
      <c r="D25" s="93">
        <v>937</v>
      </c>
      <c r="E25" s="93">
        <v>1024</v>
      </c>
      <c r="F25" s="93">
        <v>2657</v>
      </c>
      <c r="G25" s="93">
        <v>2653</v>
      </c>
      <c r="H25" s="93">
        <v>2465</v>
      </c>
      <c r="I25" s="93">
        <v>188</v>
      </c>
      <c r="J25" s="95" t="s">
        <v>8</v>
      </c>
      <c r="K25" s="93">
        <v>843</v>
      </c>
    </row>
    <row r="26" spans="1:11" ht="25.5" x14ac:dyDescent="0.2">
      <c r="A26" s="102" t="s">
        <v>39</v>
      </c>
      <c r="B26" s="93"/>
      <c r="C26" s="93"/>
      <c r="D26" s="93"/>
      <c r="E26" s="93"/>
      <c r="F26" s="93"/>
      <c r="G26" s="93"/>
      <c r="H26" s="93"/>
      <c r="I26" s="93"/>
      <c r="J26" s="95"/>
      <c r="K26" s="93"/>
    </row>
    <row r="27" spans="1:11" x14ac:dyDescent="0.2">
      <c r="A27" s="101" t="s">
        <v>34</v>
      </c>
      <c r="B27" s="93">
        <v>17846</v>
      </c>
      <c r="C27" s="93">
        <v>5051</v>
      </c>
      <c r="D27" s="93">
        <v>670</v>
      </c>
      <c r="E27" s="93">
        <v>806</v>
      </c>
      <c r="F27" s="93">
        <v>3575</v>
      </c>
      <c r="G27" s="93">
        <v>9549</v>
      </c>
      <c r="H27" s="93">
        <v>8756</v>
      </c>
      <c r="I27" s="93">
        <v>791</v>
      </c>
      <c r="J27" s="93">
        <v>2</v>
      </c>
      <c r="K27" s="93">
        <v>3246</v>
      </c>
    </row>
    <row r="28" spans="1:11" x14ac:dyDescent="0.2">
      <c r="A28" s="101" t="s">
        <v>41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</row>
    <row r="29" spans="1:11" ht="25.5" x14ac:dyDescent="0.2">
      <c r="A29" s="103" t="s">
        <v>42</v>
      </c>
      <c r="B29" s="93">
        <v>4299</v>
      </c>
      <c r="C29" s="93">
        <v>1104</v>
      </c>
      <c r="D29" s="93">
        <v>137</v>
      </c>
      <c r="E29" s="93">
        <v>182</v>
      </c>
      <c r="F29" s="93">
        <v>785</v>
      </c>
      <c r="G29" s="93">
        <v>2362</v>
      </c>
      <c r="H29" s="93">
        <v>2200</v>
      </c>
      <c r="I29" s="93">
        <v>162</v>
      </c>
      <c r="J29" s="95" t="s">
        <v>8</v>
      </c>
      <c r="K29" s="93">
        <v>833</v>
      </c>
    </row>
    <row r="30" spans="1:11" ht="25.5" x14ac:dyDescent="0.2">
      <c r="A30" s="104" t="s">
        <v>43</v>
      </c>
      <c r="B30" s="93"/>
      <c r="C30" s="93"/>
      <c r="D30" s="93"/>
      <c r="E30" s="93"/>
      <c r="F30" s="93"/>
      <c r="G30" s="93"/>
      <c r="H30" s="93"/>
      <c r="I30" s="93"/>
      <c r="J30" s="95"/>
      <c r="K30" s="93"/>
    </row>
    <row r="31" spans="1:11" x14ac:dyDescent="0.2">
      <c r="A31" s="101" t="s">
        <v>35</v>
      </c>
      <c r="B31" s="93">
        <v>83418</v>
      </c>
      <c r="C31" s="93">
        <v>63969</v>
      </c>
      <c r="D31" s="93">
        <v>9798</v>
      </c>
      <c r="E31" s="93">
        <v>16982</v>
      </c>
      <c r="F31" s="93">
        <v>37189</v>
      </c>
      <c r="G31" s="93">
        <v>16227</v>
      </c>
      <c r="H31" s="93">
        <v>15602</v>
      </c>
      <c r="I31" s="93">
        <v>622</v>
      </c>
      <c r="J31" s="93">
        <v>3</v>
      </c>
      <c r="K31" s="93">
        <v>3222</v>
      </c>
    </row>
    <row r="32" spans="1:11" x14ac:dyDescent="0.2">
      <c r="A32" s="102" t="s">
        <v>29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</row>
    <row r="33" spans="1:11" x14ac:dyDescent="0.2">
      <c r="A33" s="101" t="s">
        <v>36</v>
      </c>
      <c r="B33" s="93">
        <v>5511</v>
      </c>
      <c r="C33" s="93">
        <v>850</v>
      </c>
      <c r="D33" s="93">
        <v>80</v>
      </c>
      <c r="E33" s="93">
        <v>61</v>
      </c>
      <c r="F33" s="93">
        <v>709</v>
      </c>
      <c r="G33" s="93">
        <v>3745</v>
      </c>
      <c r="H33" s="93">
        <v>3481</v>
      </c>
      <c r="I33" s="93">
        <v>240</v>
      </c>
      <c r="J33" s="93">
        <v>24</v>
      </c>
      <c r="K33" s="93">
        <v>916</v>
      </c>
    </row>
    <row r="34" spans="1:11" x14ac:dyDescent="0.2">
      <c r="A34" s="105" t="s">
        <v>32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</row>
    <row r="35" spans="1:11" ht="14.25" customHeight="1" x14ac:dyDescent="0.2">
      <c r="A35" s="111"/>
      <c r="B35" s="353" t="s">
        <v>173</v>
      </c>
      <c r="C35" s="353"/>
      <c r="D35" s="353"/>
      <c r="E35" s="353"/>
      <c r="F35" s="353"/>
      <c r="G35" s="353"/>
      <c r="H35" s="353"/>
      <c r="I35" s="353"/>
      <c r="J35" s="353"/>
      <c r="K35" s="353"/>
    </row>
    <row r="36" spans="1:11" ht="14.25" customHeight="1" x14ac:dyDescent="0.2">
      <c r="A36" s="109"/>
      <c r="B36" s="352" t="s">
        <v>175</v>
      </c>
      <c r="C36" s="352"/>
      <c r="D36" s="352"/>
      <c r="E36" s="352"/>
      <c r="F36" s="352"/>
      <c r="G36" s="352"/>
      <c r="H36" s="352"/>
      <c r="I36" s="352"/>
      <c r="J36" s="352"/>
      <c r="K36" s="352"/>
    </row>
    <row r="37" spans="1:11" ht="25.5" x14ac:dyDescent="0.2">
      <c r="A37" s="98" t="s">
        <v>33</v>
      </c>
      <c r="B37" s="91">
        <v>35512</v>
      </c>
      <c r="C37" s="91">
        <v>8572</v>
      </c>
      <c r="D37" s="99">
        <v>2822</v>
      </c>
      <c r="E37" s="99">
        <v>1564</v>
      </c>
      <c r="F37" s="99">
        <v>4186</v>
      </c>
      <c r="G37" s="99">
        <v>22797</v>
      </c>
      <c r="H37" s="99">
        <v>21338</v>
      </c>
      <c r="I37" s="99" t="s">
        <v>2</v>
      </c>
      <c r="J37" s="99" t="s">
        <v>2</v>
      </c>
      <c r="K37" s="93">
        <v>4143</v>
      </c>
    </row>
    <row r="38" spans="1:11" x14ac:dyDescent="0.2">
      <c r="A38" s="100" t="s">
        <v>37</v>
      </c>
      <c r="B38" s="91"/>
      <c r="C38" s="91"/>
      <c r="D38" s="99"/>
      <c r="E38" s="99"/>
      <c r="F38" s="99"/>
      <c r="G38" s="99"/>
      <c r="H38" s="99"/>
      <c r="I38" s="99"/>
      <c r="J38" s="99"/>
      <c r="K38" s="93"/>
    </row>
    <row r="39" spans="1:11" ht="25.5" x14ac:dyDescent="0.2">
      <c r="A39" s="101" t="s">
        <v>38</v>
      </c>
      <c r="B39" s="93">
        <v>4039</v>
      </c>
      <c r="C39" s="93">
        <v>1518</v>
      </c>
      <c r="D39" s="95">
        <v>540</v>
      </c>
      <c r="E39" s="95">
        <v>278</v>
      </c>
      <c r="F39" s="95">
        <v>700</v>
      </c>
      <c r="G39" s="95">
        <v>2325</v>
      </c>
      <c r="H39" s="95">
        <v>2153</v>
      </c>
      <c r="I39" s="95">
        <v>172</v>
      </c>
      <c r="J39" s="95" t="s">
        <v>8</v>
      </c>
      <c r="K39" s="93">
        <v>196</v>
      </c>
    </row>
    <row r="40" spans="1:11" ht="25.5" x14ac:dyDescent="0.2">
      <c r="A40" s="102" t="s">
        <v>39</v>
      </c>
      <c r="B40" s="93"/>
      <c r="C40" s="93"/>
      <c r="D40" s="95"/>
      <c r="E40" s="95"/>
      <c r="F40" s="95"/>
      <c r="G40" s="95"/>
      <c r="H40" s="95"/>
      <c r="I40" s="95"/>
      <c r="J40" s="95"/>
      <c r="K40" s="93"/>
    </row>
    <row r="41" spans="1:11" x14ac:dyDescent="0.2">
      <c r="A41" s="101" t="s">
        <v>34</v>
      </c>
      <c r="B41" s="93">
        <v>3262</v>
      </c>
      <c r="C41" s="93">
        <v>638</v>
      </c>
      <c r="D41" s="95" t="s">
        <v>2</v>
      </c>
      <c r="E41" s="95" t="s">
        <v>2</v>
      </c>
      <c r="F41" s="95">
        <v>257</v>
      </c>
      <c r="G41" s="95">
        <v>1713</v>
      </c>
      <c r="H41" s="95">
        <v>1636</v>
      </c>
      <c r="I41" s="95" t="s">
        <v>2</v>
      </c>
      <c r="J41" s="95" t="s">
        <v>2</v>
      </c>
      <c r="K41" s="93">
        <v>911</v>
      </c>
    </row>
    <row r="42" spans="1:11" x14ac:dyDescent="0.2">
      <c r="A42" s="101" t="s">
        <v>41</v>
      </c>
      <c r="B42" s="93"/>
      <c r="C42" s="93"/>
      <c r="D42" s="95"/>
      <c r="E42" s="95"/>
      <c r="F42" s="95"/>
      <c r="G42" s="95"/>
      <c r="H42" s="95"/>
      <c r="I42" s="95"/>
      <c r="J42" s="95"/>
      <c r="K42" s="93"/>
    </row>
    <row r="43" spans="1:11" ht="25.5" x14ac:dyDescent="0.2">
      <c r="A43" s="103" t="s">
        <v>42</v>
      </c>
      <c r="B43" s="93">
        <v>1649</v>
      </c>
      <c r="C43" s="93">
        <v>280</v>
      </c>
      <c r="D43" s="95">
        <v>141</v>
      </c>
      <c r="E43" s="95">
        <v>40</v>
      </c>
      <c r="F43" s="95">
        <v>99</v>
      </c>
      <c r="G43" s="95">
        <v>677</v>
      </c>
      <c r="H43" s="95">
        <v>652</v>
      </c>
      <c r="I43" s="95">
        <v>25</v>
      </c>
      <c r="J43" s="95" t="s">
        <v>8</v>
      </c>
      <c r="K43" s="93">
        <v>692</v>
      </c>
    </row>
    <row r="44" spans="1:11" ht="25.5" x14ac:dyDescent="0.2">
      <c r="A44" s="104" t="s">
        <v>43</v>
      </c>
      <c r="B44" s="93"/>
      <c r="C44" s="93"/>
      <c r="D44" s="95"/>
      <c r="E44" s="95"/>
      <c r="F44" s="95"/>
      <c r="G44" s="95"/>
      <c r="H44" s="95"/>
      <c r="I44" s="95"/>
      <c r="J44" s="95"/>
      <c r="K44" s="93"/>
    </row>
    <row r="45" spans="1:11" x14ac:dyDescent="0.2">
      <c r="A45" s="101" t="s">
        <v>35</v>
      </c>
      <c r="B45" s="93">
        <v>25399</v>
      </c>
      <c r="C45" s="93">
        <v>5130</v>
      </c>
      <c r="D45" s="95">
        <v>1395</v>
      </c>
      <c r="E45" s="95">
        <v>1050</v>
      </c>
      <c r="F45" s="95">
        <v>2685</v>
      </c>
      <c r="G45" s="95">
        <v>17563</v>
      </c>
      <c r="H45" s="95">
        <v>16601</v>
      </c>
      <c r="I45" s="95" t="s">
        <v>2</v>
      </c>
      <c r="J45" s="95" t="s">
        <v>2</v>
      </c>
      <c r="K45" s="93">
        <v>2706</v>
      </c>
    </row>
    <row r="46" spans="1:11" x14ac:dyDescent="0.2">
      <c r="A46" s="102" t="s">
        <v>29</v>
      </c>
      <c r="B46" s="93"/>
      <c r="C46" s="93"/>
      <c r="D46" s="95"/>
      <c r="E46" s="95"/>
      <c r="F46" s="95"/>
      <c r="G46" s="95"/>
      <c r="H46" s="95"/>
      <c r="I46" s="95"/>
      <c r="J46" s="95"/>
      <c r="K46" s="93"/>
    </row>
    <row r="47" spans="1:11" x14ac:dyDescent="0.2">
      <c r="A47" s="101" t="s">
        <v>36</v>
      </c>
      <c r="B47" s="93">
        <v>2812</v>
      </c>
      <c r="C47" s="93">
        <v>1286</v>
      </c>
      <c r="D47" s="95" t="s">
        <v>2</v>
      </c>
      <c r="E47" s="95" t="s">
        <v>2</v>
      </c>
      <c r="F47" s="95">
        <v>544</v>
      </c>
      <c r="G47" s="95">
        <v>1196</v>
      </c>
      <c r="H47" s="95">
        <v>948</v>
      </c>
      <c r="I47" s="95" t="s">
        <v>2</v>
      </c>
      <c r="J47" s="95" t="s">
        <v>2</v>
      </c>
      <c r="K47" s="93">
        <v>330</v>
      </c>
    </row>
    <row r="48" spans="1:11" x14ac:dyDescent="0.2">
      <c r="A48" s="105" t="s">
        <v>32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</row>
    <row r="49" spans="1:1" x14ac:dyDescent="0.2">
      <c r="A49" s="87"/>
    </row>
    <row r="50" spans="1:1" x14ac:dyDescent="0.2">
      <c r="A50" s="87"/>
    </row>
    <row r="51" spans="1:1" x14ac:dyDescent="0.2">
      <c r="A51" s="87"/>
    </row>
  </sheetData>
  <mergeCells count="18">
    <mergeCell ref="A4:A8"/>
    <mergeCell ref="B8:K8"/>
    <mergeCell ref="B36:K36"/>
    <mergeCell ref="C4:K4"/>
    <mergeCell ref="C5:F5"/>
    <mergeCell ref="G5:J5"/>
    <mergeCell ref="K5:K7"/>
    <mergeCell ref="C6:C7"/>
    <mergeCell ref="D6:D7"/>
    <mergeCell ref="E6:F6"/>
    <mergeCell ref="G6:G7"/>
    <mergeCell ref="H6:H7"/>
    <mergeCell ref="B21:K21"/>
    <mergeCell ref="B22:K22"/>
    <mergeCell ref="B35:K35"/>
    <mergeCell ref="I6:I7"/>
    <mergeCell ref="B4:B7"/>
    <mergeCell ref="J6:J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showGridLines="0" zoomScaleNormal="100" workbookViewId="0">
      <selection sqref="A1:A2"/>
    </sheetView>
  </sheetViews>
  <sheetFormatPr defaultColWidth="9.140625" defaultRowHeight="12.75" x14ac:dyDescent="0.2"/>
  <cols>
    <col min="1" max="1" width="10.7109375" style="37" customWidth="1"/>
    <col min="2" max="2" width="19.5703125" style="37" customWidth="1"/>
    <col min="3" max="3" width="14.5703125" style="37" customWidth="1"/>
    <col min="4" max="4" width="27.42578125" style="37" customWidth="1"/>
    <col min="5" max="6" width="14.85546875" style="37" customWidth="1"/>
    <col min="7" max="7" width="13.42578125" style="37" customWidth="1"/>
    <col min="8" max="8" width="16" style="37" customWidth="1"/>
    <col min="9" max="9" width="14.28515625" style="37" customWidth="1"/>
    <col min="10" max="10" width="14.85546875" style="37" customWidth="1"/>
    <col min="11" max="12" width="17.42578125" style="37" customWidth="1"/>
    <col min="13" max="14" width="14.85546875" style="37" customWidth="1"/>
    <col min="15" max="19" width="2.42578125" style="40" bestFit="1" customWidth="1"/>
    <col min="20" max="20" width="3.42578125" style="40" bestFit="1" customWidth="1"/>
    <col min="21" max="16384" width="9.140625" style="37"/>
  </cols>
  <sheetData>
    <row r="1" spans="1:14" s="40" customFormat="1" ht="15.75" customHeight="1" x14ac:dyDescent="0.2">
      <c r="A1" s="37" t="s">
        <v>188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s="40" customFormat="1" ht="18.75" customHeight="1" x14ac:dyDescent="0.2">
      <c r="A2" s="89" t="s">
        <v>186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s="40" customFormat="1" x14ac:dyDescent="0.2">
      <c r="A3" s="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s="40" customFormat="1" ht="27.75" customHeight="1" x14ac:dyDescent="0.25">
      <c r="A4" s="357" t="s">
        <v>250</v>
      </c>
      <c r="B4" s="358"/>
      <c r="C4" s="358"/>
      <c r="D4" s="358"/>
      <c r="E4" s="296" t="s">
        <v>325</v>
      </c>
      <c r="F4" s="297" t="s">
        <v>326</v>
      </c>
      <c r="G4" s="347"/>
      <c r="H4" s="347"/>
      <c r="I4" s="347"/>
      <c r="J4" s="347"/>
      <c r="K4" s="347"/>
      <c r="L4" s="347"/>
      <c r="M4" s="347"/>
      <c r="N4" s="347"/>
    </row>
    <row r="5" spans="1:14" s="40" customFormat="1" ht="27.75" customHeight="1" x14ac:dyDescent="0.25">
      <c r="A5" s="359"/>
      <c r="B5" s="360"/>
      <c r="C5" s="360"/>
      <c r="D5" s="360"/>
      <c r="E5" s="296"/>
      <c r="F5" s="296" t="s">
        <v>327</v>
      </c>
      <c r="G5" s="296"/>
      <c r="H5" s="296"/>
      <c r="I5" s="296"/>
      <c r="J5" s="297" t="s">
        <v>328</v>
      </c>
      <c r="K5" s="347"/>
      <c r="L5" s="347"/>
      <c r="M5" s="347"/>
      <c r="N5" s="297" t="s">
        <v>329</v>
      </c>
    </row>
    <row r="6" spans="1:14" s="40" customFormat="1" ht="30.75" customHeight="1" x14ac:dyDescent="0.25">
      <c r="A6" s="359"/>
      <c r="B6" s="360"/>
      <c r="C6" s="360"/>
      <c r="D6" s="360"/>
      <c r="E6" s="296"/>
      <c r="F6" s="296" t="s">
        <v>330</v>
      </c>
      <c r="G6" s="297" t="s">
        <v>331</v>
      </c>
      <c r="H6" s="297" t="s">
        <v>332</v>
      </c>
      <c r="I6" s="297"/>
      <c r="J6" s="296" t="s">
        <v>330</v>
      </c>
      <c r="K6" s="344" t="s">
        <v>333</v>
      </c>
      <c r="L6" s="344" t="s">
        <v>334</v>
      </c>
      <c r="M6" s="344" t="s">
        <v>335</v>
      </c>
      <c r="N6" s="297"/>
    </row>
    <row r="7" spans="1:14" s="40" customFormat="1" ht="67.5" customHeight="1" x14ac:dyDescent="0.25">
      <c r="A7" s="359"/>
      <c r="B7" s="360"/>
      <c r="C7" s="360"/>
      <c r="D7" s="360"/>
      <c r="E7" s="296"/>
      <c r="F7" s="296"/>
      <c r="G7" s="297"/>
      <c r="H7" s="108" t="s">
        <v>336</v>
      </c>
      <c r="I7" s="108" t="s">
        <v>337</v>
      </c>
      <c r="J7" s="296"/>
      <c r="K7" s="346"/>
      <c r="L7" s="346"/>
      <c r="M7" s="346"/>
      <c r="N7" s="297"/>
    </row>
    <row r="8" spans="1:14" s="40" customFormat="1" ht="29.25" customHeight="1" x14ac:dyDescent="0.25">
      <c r="A8" s="361"/>
      <c r="B8" s="362"/>
      <c r="C8" s="362"/>
      <c r="D8" s="362"/>
      <c r="E8" s="324" t="s">
        <v>338</v>
      </c>
      <c r="F8" s="328"/>
      <c r="G8" s="328"/>
      <c r="H8" s="328"/>
      <c r="I8" s="328"/>
      <c r="J8" s="328"/>
      <c r="K8" s="328"/>
      <c r="L8" s="328"/>
      <c r="M8" s="328"/>
      <c r="N8" s="329"/>
    </row>
    <row r="9" spans="1:14" s="40" customFormat="1" x14ac:dyDescent="0.25">
      <c r="A9" s="112" t="s">
        <v>44</v>
      </c>
      <c r="B9" s="112"/>
      <c r="C9" s="112"/>
      <c r="D9" s="112"/>
      <c r="E9" s="113">
        <v>213971</v>
      </c>
      <c r="F9" s="113">
        <v>87027</v>
      </c>
      <c r="G9" s="113">
        <v>14787</v>
      </c>
      <c r="H9" s="113">
        <v>20900</v>
      </c>
      <c r="I9" s="113">
        <v>51340</v>
      </c>
      <c r="J9" s="113">
        <v>102893</v>
      </c>
      <c r="K9" s="113">
        <v>93288</v>
      </c>
      <c r="L9" s="113">
        <v>9371</v>
      </c>
      <c r="M9" s="113">
        <v>234</v>
      </c>
      <c r="N9" s="113">
        <v>24051</v>
      </c>
    </row>
    <row r="10" spans="1:14" s="40" customFormat="1" x14ac:dyDescent="0.25">
      <c r="A10" s="355"/>
      <c r="B10" s="355" t="s">
        <v>45</v>
      </c>
      <c r="C10" s="114"/>
      <c r="D10" s="114"/>
      <c r="E10" s="115">
        <v>13597</v>
      </c>
      <c r="F10" s="115">
        <v>6659</v>
      </c>
      <c r="G10" s="115">
        <v>1125</v>
      </c>
      <c r="H10" s="115">
        <v>1551</v>
      </c>
      <c r="I10" s="115">
        <v>3983</v>
      </c>
      <c r="J10" s="115">
        <v>5652</v>
      </c>
      <c r="K10" s="115">
        <v>5277</v>
      </c>
      <c r="L10" s="115">
        <v>353</v>
      </c>
      <c r="M10" s="115">
        <v>22</v>
      </c>
      <c r="N10" s="115">
        <v>1286</v>
      </c>
    </row>
    <row r="11" spans="1:14" s="40" customFormat="1" x14ac:dyDescent="0.25">
      <c r="A11" s="356"/>
      <c r="B11" s="356"/>
      <c r="C11" s="355" t="s">
        <v>179</v>
      </c>
      <c r="D11" s="114"/>
      <c r="E11" s="115">
        <v>10927</v>
      </c>
      <c r="F11" s="115">
        <v>5531</v>
      </c>
      <c r="G11" s="115">
        <v>846</v>
      </c>
      <c r="H11" s="115">
        <v>1281</v>
      </c>
      <c r="I11" s="115">
        <v>3404</v>
      </c>
      <c r="J11" s="115">
        <v>4281</v>
      </c>
      <c r="K11" s="115">
        <v>3946</v>
      </c>
      <c r="L11" s="115" t="s">
        <v>2</v>
      </c>
      <c r="M11" s="115" t="s">
        <v>2</v>
      </c>
      <c r="N11" s="115">
        <v>1115</v>
      </c>
    </row>
    <row r="12" spans="1:14" s="40" customFormat="1" x14ac:dyDescent="0.25">
      <c r="A12" s="356"/>
      <c r="B12" s="356"/>
      <c r="C12" s="356"/>
      <c r="D12" s="114" t="s">
        <v>47</v>
      </c>
      <c r="E12" s="115">
        <v>462</v>
      </c>
      <c r="F12" s="115">
        <v>44</v>
      </c>
      <c r="G12" s="115" t="s">
        <v>2</v>
      </c>
      <c r="H12" s="115" t="s">
        <v>2</v>
      </c>
      <c r="I12" s="115">
        <v>41</v>
      </c>
      <c r="J12" s="115">
        <v>347</v>
      </c>
      <c r="K12" s="115" t="s">
        <v>2</v>
      </c>
      <c r="L12" s="115" t="s">
        <v>2</v>
      </c>
      <c r="M12" s="115" t="s">
        <v>2</v>
      </c>
      <c r="N12" s="115">
        <v>71</v>
      </c>
    </row>
    <row r="13" spans="1:14" s="40" customFormat="1" x14ac:dyDescent="0.25">
      <c r="A13" s="356"/>
      <c r="B13" s="356"/>
      <c r="C13" s="356"/>
      <c r="D13" s="114" t="s">
        <v>48</v>
      </c>
      <c r="E13" s="115">
        <v>9057</v>
      </c>
      <c r="F13" s="115">
        <v>5231</v>
      </c>
      <c r="G13" s="115">
        <v>811</v>
      </c>
      <c r="H13" s="115" t="s">
        <v>2</v>
      </c>
      <c r="I13" s="115" t="s">
        <v>2</v>
      </c>
      <c r="J13" s="115">
        <v>3248</v>
      </c>
      <c r="K13" s="115">
        <v>3008</v>
      </c>
      <c r="L13" s="115" t="s">
        <v>2</v>
      </c>
      <c r="M13" s="115" t="s">
        <v>2</v>
      </c>
      <c r="N13" s="115">
        <v>578</v>
      </c>
    </row>
    <row r="14" spans="1:14" s="40" customFormat="1" x14ac:dyDescent="0.25">
      <c r="A14" s="356"/>
      <c r="B14" s="356"/>
      <c r="C14" s="356"/>
      <c r="D14" s="114" t="s">
        <v>49</v>
      </c>
      <c r="E14" s="115" t="s">
        <v>2</v>
      </c>
      <c r="F14" s="115" t="s">
        <v>2</v>
      </c>
      <c r="G14" s="115" t="s">
        <v>2</v>
      </c>
      <c r="H14" s="115" t="s">
        <v>2</v>
      </c>
      <c r="I14" s="115" t="s">
        <v>2</v>
      </c>
      <c r="J14" s="115" t="s">
        <v>2</v>
      </c>
      <c r="K14" s="115" t="s">
        <v>2</v>
      </c>
      <c r="L14" s="115">
        <v>18</v>
      </c>
      <c r="M14" s="115" t="s">
        <v>2</v>
      </c>
      <c r="N14" s="115" t="s">
        <v>2</v>
      </c>
    </row>
    <row r="15" spans="1:14" s="40" customFormat="1" x14ac:dyDescent="0.25">
      <c r="A15" s="356"/>
      <c r="B15" s="356"/>
      <c r="C15" s="356"/>
      <c r="D15" s="114" t="s">
        <v>50</v>
      </c>
      <c r="E15" s="115">
        <v>229</v>
      </c>
      <c r="F15" s="115">
        <v>31</v>
      </c>
      <c r="G15" s="115">
        <v>7</v>
      </c>
      <c r="H15" s="115" t="s">
        <v>2</v>
      </c>
      <c r="I15" s="115">
        <v>17</v>
      </c>
      <c r="J15" s="115">
        <v>150</v>
      </c>
      <c r="K15" s="115">
        <v>134</v>
      </c>
      <c r="L15" s="115">
        <v>16</v>
      </c>
      <c r="M15" s="115" t="s">
        <v>8</v>
      </c>
      <c r="N15" s="115">
        <v>48</v>
      </c>
    </row>
    <row r="16" spans="1:14" s="40" customFormat="1" x14ac:dyDescent="0.25">
      <c r="A16" s="356"/>
      <c r="B16" s="356"/>
      <c r="C16" s="356"/>
      <c r="D16" s="114" t="s">
        <v>51</v>
      </c>
      <c r="E16" s="115" t="s">
        <v>2</v>
      </c>
      <c r="F16" s="115" t="s">
        <v>2</v>
      </c>
      <c r="G16" s="115" t="s">
        <v>2</v>
      </c>
      <c r="H16" s="115" t="s">
        <v>2</v>
      </c>
      <c r="I16" s="115" t="s">
        <v>2</v>
      </c>
      <c r="J16" s="115" t="s">
        <v>2</v>
      </c>
      <c r="K16" s="115">
        <v>334</v>
      </c>
      <c r="L16" s="115">
        <v>25</v>
      </c>
      <c r="M16" s="115" t="s">
        <v>2</v>
      </c>
      <c r="N16" s="115" t="s">
        <v>2</v>
      </c>
    </row>
    <row r="17" spans="1:14" s="40" customFormat="1" x14ac:dyDescent="0.25">
      <c r="A17" s="356"/>
      <c r="B17" s="356"/>
      <c r="C17" s="355" t="s">
        <v>148</v>
      </c>
      <c r="D17" s="114"/>
      <c r="E17" s="115">
        <v>2670</v>
      </c>
      <c r="F17" s="115">
        <v>1128</v>
      </c>
      <c r="G17" s="115">
        <v>279</v>
      </c>
      <c r="H17" s="115">
        <v>270</v>
      </c>
      <c r="I17" s="115">
        <v>579</v>
      </c>
      <c r="J17" s="115">
        <v>1371</v>
      </c>
      <c r="K17" s="115">
        <v>1331</v>
      </c>
      <c r="L17" s="115" t="s">
        <v>2</v>
      </c>
      <c r="M17" s="115" t="s">
        <v>2</v>
      </c>
      <c r="N17" s="115">
        <v>171</v>
      </c>
    </row>
    <row r="18" spans="1:14" s="40" customFormat="1" x14ac:dyDescent="0.25">
      <c r="A18" s="356"/>
      <c r="B18" s="356"/>
      <c r="C18" s="356"/>
      <c r="D18" s="114" t="s">
        <v>53</v>
      </c>
      <c r="E18" s="115">
        <v>2438</v>
      </c>
      <c r="F18" s="115" t="s">
        <v>2</v>
      </c>
      <c r="G18" s="115">
        <v>279</v>
      </c>
      <c r="H18" s="115">
        <v>270</v>
      </c>
      <c r="I18" s="115" t="s">
        <v>2</v>
      </c>
      <c r="J18" s="115">
        <v>1245</v>
      </c>
      <c r="K18" s="115">
        <v>1215</v>
      </c>
      <c r="L18" s="115" t="s">
        <v>2</v>
      </c>
      <c r="M18" s="115" t="s">
        <v>2</v>
      </c>
      <c r="N18" s="115" t="s">
        <v>2</v>
      </c>
    </row>
    <row r="19" spans="1:14" s="40" customFormat="1" ht="38.25" x14ac:dyDescent="0.25">
      <c r="A19" s="356"/>
      <c r="B19" s="356"/>
      <c r="C19" s="356"/>
      <c r="D19" s="114" t="s">
        <v>54</v>
      </c>
      <c r="E19" s="115">
        <v>232</v>
      </c>
      <c r="F19" s="115" t="s">
        <v>2</v>
      </c>
      <c r="G19" s="115" t="s">
        <v>8</v>
      </c>
      <c r="H19" s="115" t="s">
        <v>8</v>
      </c>
      <c r="I19" s="115" t="s">
        <v>2</v>
      </c>
      <c r="J19" s="115">
        <v>126</v>
      </c>
      <c r="K19" s="115">
        <v>116</v>
      </c>
      <c r="L19" s="115">
        <v>10</v>
      </c>
      <c r="M19" s="115" t="s">
        <v>8</v>
      </c>
      <c r="N19" s="115" t="s">
        <v>2</v>
      </c>
    </row>
    <row r="20" spans="1:14" s="40" customFormat="1" x14ac:dyDescent="0.25">
      <c r="A20" s="356"/>
      <c r="B20" s="355" t="s">
        <v>180</v>
      </c>
      <c r="C20" s="114"/>
      <c r="D20" s="114"/>
      <c r="E20" s="115">
        <v>63854</v>
      </c>
      <c r="F20" s="115">
        <v>21351</v>
      </c>
      <c r="G20" s="115">
        <v>3872</v>
      </c>
      <c r="H20" s="115">
        <v>4644</v>
      </c>
      <c r="I20" s="115">
        <v>12835</v>
      </c>
      <c r="J20" s="115">
        <v>34311</v>
      </c>
      <c r="K20" s="115">
        <v>30518</v>
      </c>
      <c r="L20" s="115" t="s">
        <v>2</v>
      </c>
      <c r="M20" s="115" t="s">
        <v>2</v>
      </c>
      <c r="N20" s="115">
        <v>8192</v>
      </c>
    </row>
    <row r="21" spans="1:14" s="40" customFormat="1" x14ac:dyDescent="0.25">
      <c r="A21" s="356"/>
      <c r="B21" s="356"/>
      <c r="C21" s="355" t="s">
        <v>56</v>
      </c>
      <c r="D21" s="114"/>
      <c r="E21" s="115">
        <v>2443</v>
      </c>
      <c r="F21" s="115">
        <v>905</v>
      </c>
      <c r="G21" s="115">
        <v>115</v>
      </c>
      <c r="H21" s="115">
        <v>248</v>
      </c>
      <c r="I21" s="115">
        <v>542</v>
      </c>
      <c r="J21" s="115">
        <v>1207</v>
      </c>
      <c r="K21" s="115" t="s">
        <v>2</v>
      </c>
      <c r="L21" s="115" t="s">
        <v>2</v>
      </c>
      <c r="M21" s="115" t="s">
        <v>2</v>
      </c>
      <c r="N21" s="115">
        <v>331</v>
      </c>
    </row>
    <row r="22" spans="1:14" s="40" customFormat="1" ht="25.5" x14ac:dyDescent="0.25">
      <c r="A22" s="356"/>
      <c r="B22" s="356"/>
      <c r="C22" s="356"/>
      <c r="D22" s="114" t="s">
        <v>57</v>
      </c>
      <c r="E22" s="115" t="s">
        <v>2</v>
      </c>
      <c r="F22" s="115" t="s">
        <v>2</v>
      </c>
      <c r="G22" s="115" t="s">
        <v>8</v>
      </c>
      <c r="H22" s="115" t="s">
        <v>8</v>
      </c>
      <c r="I22" s="115" t="s">
        <v>2</v>
      </c>
      <c r="J22" s="115" t="s">
        <v>2</v>
      </c>
      <c r="K22" s="115" t="s">
        <v>2</v>
      </c>
      <c r="L22" s="115">
        <v>3</v>
      </c>
      <c r="M22" s="115" t="s">
        <v>8</v>
      </c>
      <c r="N22" s="115" t="s">
        <v>2</v>
      </c>
    </row>
    <row r="23" spans="1:14" s="40" customFormat="1" x14ac:dyDescent="0.25">
      <c r="A23" s="356"/>
      <c r="B23" s="356"/>
      <c r="C23" s="356"/>
      <c r="D23" s="114" t="s">
        <v>58</v>
      </c>
      <c r="E23" s="115" t="s">
        <v>2</v>
      </c>
      <c r="F23" s="115" t="s">
        <v>2</v>
      </c>
      <c r="G23" s="115" t="s">
        <v>8</v>
      </c>
      <c r="H23" s="115" t="s">
        <v>2</v>
      </c>
      <c r="I23" s="115" t="s">
        <v>2</v>
      </c>
      <c r="J23" s="115">
        <v>136</v>
      </c>
      <c r="K23" s="115">
        <v>110</v>
      </c>
      <c r="L23" s="115">
        <v>26</v>
      </c>
      <c r="M23" s="115" t="s">
        <v>8</v>
      </c>
      <c r="N23" s="115" t="s">
        <v>2</v>
      </c>
    </row>
    <row r="24" spans="1:14" s="40" customFormat="1" x14ac:dyDescent="0.25">
      <c r="A24" s="356"/>
      <c r="B24" s="356"/>
      <c r="C24" s="356"/>
      <c r="D24" s="114" t="s">
        <v>59</v>
      </c>
      <c r="E24" s="115">
        <v>352</v>
      </c>
      <c r="F24" s="115" t="s">
        <v>2</v>
      </c>
      <c r="G24" s="115" t="s">
        <v>2</v>
      </c>
      <c r="H24" s="115" t="s">
        <v>2</v>
      </c>
      <c r="I24" s="115" t="s">
        <v>2</v>
      </c>
      <c r="J24" s="115" t="s">
        <v>2</v>
      </c>
      <c r="K24" s="115" t="s">
        <v>2</v>
      </c>
      <c r="L24" s="115" t="s">
        <v>2</v>
      </c>
      <c r="M24" s="115" t="s">
        <v>8</v>
      </c>
      <c r="N24" s="115" t="s">
        <v>2</v>
      </c>
    </row>
    <row r="25" spans="1:14" s="40" customFormat="1" x14ac:dyDescent="0.25">
      <c r="A25" s="356"/>
      <c r="B25" s="356"/>
      <c r="C25" s="356"/>
      <c r="D25" s="114" t="s">
        <v>60</v>
      </c>
      <c r="E25" s="115">
        <v>869</v>
      </c>
      <c r="F25" s="115">
        <v>380</v>
      </c>
      <c r="G25" s="115" t="s">
        <v>2</v>
      </c>
      <c r="H25" s="115" t="s">
        <v>2</v>
      </c>
      <c r="I25" s="115">
        <v>250</v>
      </c>
      <c r="J25" s="115" t="s">
        <v>2</v>
      </c>
      <c r="K25" s="115">
        <v>344</v>
      </c>
      <c r="L25" s="115" t="s">
        <v>2</v>
      </c>
      <c r="M25" s="115" t="s">
        <v>2</v>
      </c>
      <c r="N25" s="115" t="s">
        <v>2</v>
      </c>
    </row>
    <row r="26" spans="1:14" s="40" customFormat="1" x14ac:dyDescent="0.25">
      <c r="A26" s="356"/>
      <c r="B26" s="356"/>
      <c r="C26" s="356"/>
      <c r="D26" s="114" t="s">
        <v>61</v>
      </c>
      <c r="E26" s="115">
        <v>694</v>
      </c>
      <c r="F26" s="115" t="s">
        <v>2</v>
      </c>
      <c r="G26" s="115" t="s">
        <v>2</v>
      </c>
      <c r="H26" s="115" t="s">
        <v>2</v>
      </c>
      <c r="I26" s="115">
        <v>204</v>
      </c>
      <c r="J26" s="115">
        <v>272</v>
      </c>
      <c r="K26" s="115">
        <v>264</v>
      </c>
      <c r="L26" s="115">
        <v>8</v>
      </c>
      <c r="M26" s="115" t="s">
        <v>8</v>
      </c>
      <c r="N26" s="115" t="s">
        <v>2</v>
      </c>
    </row>
    <row r="27" spans="1:14" s="40" customFormat="1" x14ac:dyDescent="0.25">
      <c r="A27" s="356"/>
      <c r="B27" s="356"/>
      <c r="C27" s="356"/>
      <c r="D27" s="114" t="s">
        <v>62</v>
      </c>
      <c r="E27" s="115">
        <v>273</v>
      </c>
      <c r="F27" s="115">
        <v>7</v>
      </c>
      <c r="G27" s="115" t="s">
        <v>2</v>
      </c>
      <c r="H27" s="115" t="s">
        <v>8</v>
      </c>
      <c r="I27" s="115" t="s">
        <v>2</v>
      </c>
      <c r="J27" s="115" t="s">
        <v>2</v>
      </c>
      <c r="K27" s="115" t="s">
        <v>2</v>
      </c>
      <c r="L27" s="115">
        <v>4</v>
      </c>
      <c r="M27" s="115" t="s">
        <v>8</v>
      </c>
      <c r="N27" s="115" t="s">
        <v>2</v>
      </c>
    </row>
    <row r="28" spans="1:14" s="40" customFormat="1" x14ac:dyDescent="0.25">
      <c r="A28" s="356"/>
      <c r="B28" s="356"/>
      <c r="C28" s="355" t="s">
        <v>63</v>
      </c>
      <c r="D28" s="114"/>
      <c r="E28" s="115">
        <v>61411</v>
      </c>
      <c r="F28" s="115">
        <v>20446</v>
      </c>
      <c r="G28" s="115">
        <v>3757</v>
      </c>
      <c r="H28" s="115">
        <v>4396</v>
      </c>
      <c r="I28" s="115">
        <v>12293</v>
      </c>
      <c r="J28" s="115">
        <v>33104</v>
      </c>
      <c r="K28" s="115" t="s">
        <v>2</v>
      </c>
      <c r="L28" s="115">
        <v>3577</v>
      </c>
      <c r="M28" s="115" t="s">
        <v>2</v>
      </c>
      <c r="N28" s="115">
        <v>7861</v>
      </c>
    </row>
    <row r="29" spans="1:14" s="40" customFormat="1" ht="25.5" x14ac:dyDescent="0.25">
      <c r="A29" s="356"/>
      <c r="B29" s="356"/>
      <c r="C29" s="356"/>
      <c r="D29" s="114" t="s">
        <v>64</v>
      </c>
      <c r="E29" s="115">
        <v>57295</v>
      </c>
      <c r="F29" s="115">
        <v>19580</v>
      </c>
      <c r="G29" s="115">
        <v>3629</v>
      </c>
      <c r="H29" s="115">
        <v>4261</v>
      </c>
      <c r="I29" s="115">
        <v>11690</v>
      </c>
      <c r="J29" s="115">
        <v>30760</v>
      </c>
      <c r="K29" s="115">
        <v>27321</v>
      </c>
      <c r="L29" s="115" t="s">
        <v>2</v>
      </c>
      <c r="M29" s="115" t="s">
        <v>2</v>
      </c>
      <c r="N29" s="115">
        <v>6955</v>
      </c>
    </row>
    <row r="30" spans="1:14" s="40" customFormat="1" ht="25.5" x14ac:dyDescent="0.25">
      <c r="A30" s="356"/>
      <c r="B30" s="356"/>
      <c r="C30" s="356"/>
      <c r="D30" s="114" t="s">
        <v>65</v>
      </c>
      <c r="E30" s="115">
        <v>1633</v>
      </c>
      <c r="F30" s="115">
        <v>345</v>
      </c>
      <c r="G30" s="115">
        <v>56</v>
      </c>
      <c r="H30" s="115">
        <v>53</v>
      </c>
      <c r="I30" s="115">
        <v>236</v>
      </c>
      <c r="J30" s="115">
        <v>861</v>
      </c>
      <c r="K30" s="115">
        <v>745</v>
      </c>
      <c r="L30" s="115" t="s">
        <v>2</v>
      </c>
      <c r="M30" s="115" t="s">
        <v>2</v>
      </c>
      <c r="N30" s="115">
        <v>427</v>
      </c>
    </row>
    <row r="31" spans="1:14" s="40" customFormat="1" ht="25.5" x14ac:dyDescent="0.25">
      <c r="A31" s="356"/>
      <c r="B31" s="356"/>
      <c r="C31" s="356"/>
      <c r="D31" s="114" t="s">
        <v>66</v>
      </c>
      <c r="E31" s="115">
        <v>2483</v>
      </c>
      <c r="F31" s="115">
        <v>521</v>
      </c>
      <c r="G31" s="115">
        <v>72</v>
      </c>
      <c r="H31" s="115">
        <v>82</v>
      </c>
      <c r="I31" s="115">
        <v>367</v>
      </c>
      <c r="J31" s="115">
        <v>1483</v>
      </c>
      <c r="K31" s="115" t="s">
        <v>2</v>
      </c>
      <c r="L31" s="115" t="s">
        <v>2</v>
      </c>
      <c r="M31" s="115" t="s">
        <v>2</v>
      </c>
      <c r="N31" s="115">
        <v>479</v>
      </c>
    </row>
    <row r="32" spans="1:14" s="40" customFormat="1" x14ac:dyDescent="0.25">
      <c r="A32" s="356"/>
      <c r="B32" s="355" t="s">
        <v>67</v>
      </c>
      <c r="C32" s="114"/>
      <c r="D32" s="114"/>
      <c r="E32" s="115">
        <v>21992</v>
      </c>
      <c r="F32" s="115">
        <v>8911</v>
      </c>
      <c r="G32" s="115">
        <v>1291</v>
      </c>
      <c r="H32" s="115">
        <v>2249</v>
      </c>
      <c r="I32" s="115">
        <v>5371</v>
      </c>
      <c r="J32" s="115">
        <v>10915</v>
      </c>
      <c r="K32" s="115" t="s">
        <v>2</v>
      </c>
      <c r="L32" s="115">
        <v>953</v>
      </c>
      <c r="M32" s="115" t="s">
        <v>2</v>
      </c>
      <c r="N32" s="115">
        <v>2166</v>
      </c>
    </row>
    <row r="33" spans="1:14" s="40" customFormat="1" x14ac:dyDescent="0.25">
      <c r="A33" s="356"/>
      <c r="B33" s="356"/>
      <c r="C33" s="355" t="s">
        <v>169</v>
      </c>
      <c r="D33" s="114"/>
      <c r="E33" s="115">
        <v>9770</v>
      </c>
      <c r="F33" s="115">
        <v>5020</v>
      </c>
      <c r="G33" s="115">
        <v>756</v>
      </c>
      <c r="H33" s="115">
        <v>1319</v>
      </c>
      <c r="I33" s="115">
        <v>2945</v>
      </c>
      <c r="J33" s="115">
        <v>4097</v>
      </c>
      <c r="K33" s="115" t="s">
        <v>2</v>
      </c>
      <c r="L33" s="115">
        <v>220</v>
      </c>
      <c r="M33" s="115" t="s">
        <v>2</v>
      </c>
      <c r="N33" s="115">
        <v>653</v>
      </c>
    </row>
    <row r="34" spans="1:14" s="40" customFormat="1" x14ac:dyDescent="0.25">
      <c r="A34" s="356"/>
      <c r="B34" s="356"/>
      <c r="C34" s="356"/>
      <c r="D34" s="114" t="s">
        <v>69</v>
      </c>
      <c r="E34" s="115">
        <v>141</v>
      </c>
      <c r="F34" s="115" t="s">
        <v>2</v>
      </c>
      <c r="G34" s="115" t="s">
        <v>2</v>
      </c>
      <c r="H34" s="115" t="s">
        <v>2</v>
      </c>
      <c r="I34" s="115" t="s">
        <v>2</v>
      </c>
      <c r="J34" s="115">
        <v>61</v>
      </c>
      <c r="K34" s="115">
        <v>57</v>
      </c>
      <c r="L34" s="115">
        <v>4</v>
      </c>
      <c r="M34" s="115" t="s">
        <v>8</v>
      </c>
      <c r="N34" s="115" t="s">
        <v>2</v>
      </c>
    </row>
    <row r="35" spans="1:14" s="40" customFormat="1" ht="25.5" x14ac:dyDescent="0.25">
      <c r="A35" s="356"/>
      <c r="B35" s="356"/>
      <c r="C35" s="356"/>
      <c r="D35" s="114" t="s">
        <v>70</v>
      </c>
      <c r="E35" s="115">
        <v>139</v>
      </c>
      <c r="F35" s="115" t="s">
        <v>2</v>
      </c>
      <c r="G35" s="115" t="s">
        <v>2</v>
      </c>
      <c r="H35" s="115" t="s">
        <v>2</v>
      </c>
      <c r="I35" s="115" t="s">
        <v>2</v>
      </c>
      <c r="J35" s="115" t="s">
        <v>2</v>
      </c>
      <c r="K35" s="115" t="s">
        <v>2</v>
      </c>
      <c r="L35" s="115" t="s">
        <v>2</v>
      </c>
      <c r="M35" s="115" t="s">
        <v>2</v>
      </c>
      <c r="N35" s="115" t="s">
        <v>2</v>
      </c>
    </row>
    <row r="36" spans="1:14" s="40" customFormat="1" x14ac:dyDescent="0.25">
      <c r="A36" s="356"/>
      <c r="B36" s="356"/>
      <c r="C36" s="356"/>
      <c r="D36" s="114" t="s">
        <v>71</v>
      </c>
      <c r="E36" s="115">
        <v>8205</v>
      </c>
      <c r="F36" s="115" t="s">
        <v>2</v>
      </c>
      <c r="G36" s="115" t="s">
        <v>2</v>
      </c>
      <c r="H36" s="115">
        <v>1237</v>
      </c>
      <c r="I36" s="115" t="s">
        <v>2</v>
      </c>
      <c r="J36" s="115">
        <v>3259</v>
      </c>
      <c r="K36" s="115">
        <v>3140</v>
      </c>
      <c r="L36" s="115">
        <v>119</v>
      </c>
      <c r="M36" s="115" t="s">
        <v>8</v>
      </c>
      <c r="N36" s="115" t="s">
        <v>2</v>
      </c>
    </row>
    <row r="37" spans="1:14" s="40" customFormat="1" x14ac:dyDescent="0.25">
      <c r="A37" s="356"/>
      <c r="B37" s="356"/>
      <c r="C37" s="356"/>
      <c r="D37" s="114" t="s">
        <v>72</v>
      </c>
      <c r="E37" s="115">
        <v>1285</v>
      </c>
      <c r="F37" s="115" t="s">
        <v>2</v>
      </c>
      <c r="G37" s="115" t="s">
        <v>2</v>
      </c>
      <c r="H37" s="115">
        <v>63</v>
      </c>
      <c r="I37" s="115" t="s">
        <v>2</v>
      </c>
      <c r="J37" s="115" t="s">
        <v>2</v>
      </c>
      <c r="K37" s="115">
        <v>602</v>
      </c>
      <c r="L37" s="115" t="s">
        <v>2</v>
      </c>
      <c r="M37" s="115" t="s">
        <v>2</v>
      </c>
      <c r="N37" s="115" t="s">
        <v>2</v>
      </c>
    </row>
    <row r="38" spans="1:14" s="40" customFormat="1" x14ac:dyDescent="0.25">
      <c r="A38" s="356"/>
      <c r="B38" s="356"/>
      <c r="C38" s="355" t="s">
        <v>181</v>
      </c>
      <c r="D38" s="114"/>
      <c r="E38" s="115">
        <v>8640</v>
      </c>
      <c r="F38" s="115">
        <v>1987</v>
      </c>
      <c r="G38" s="115">
        <v>229</v>
      </c>
      <c r="H38" s="115">
        <v>436</v>
      </c>
      <c r="I38" s="115">
        <v>1322</v>
      </c>
      <c r="J38" s="115">
        <v>5377</v>
      </c>
      <c r="K38" s="115">
        <v>4726</v>
      </c>
      <c r="L38" s="115">
        <v>637</v>
      </c>
      <c r="M38" s="115">
        <v>14</v>
      </c>
      <c r="N38" s="115">
        <v>1276</v>
      </c>
    </row>
    <row r="39" spans="1:14" s="40" customFormat="1" x14ac:dyDescent="0.25">
      <c r="A39" s="356"/>
      <c r="B39" s="356"/>
      <c r="C39" s="356"/>
      <c r="D39" s="114" t="s">
        <v>74</v>
      </c>
      <c r="E39" s="115">
        <v>669</v>
      </c>
      <c r="F39" s="115" t="s">
        <v>2</v>
      </c>
      <c r="G39" s="115" t="s">
        <v>2</v>
      </c>
      <c r="H39" s="115" t="s">
        <v>2</v>
      </c>
      <c r="I39" s="115">
        <v>28</v>
      </c>
      <c r="J39" s="115">
        <v>450</v>
      </c>
      <c r="K39" s="115">
        <v>317</v>
      </c>
      <c r="L39" s="115" t="s">
        <v>2</v>
      </c>
      <c r="M39" s="115" t="s">
        <v>2</v>
      </c>
      <c r="N39" s="115" t="s">
        <v>2</v>
      </c>
    </row>
    <row r="40" spans="1:14" s="40" customFormat="1" x14ac:dyDescent="0.25">
      <c r="A40" s="356"/>
      <c r="B40" s="356"/>
      <c r="C40" s="356"/>
      <c r="D40" s="114" t="s">
        <v>75</v>
      </c>
      <c r="E40" s="115">
        <v>215</v>
      </c>
      <c r="F40" s="115" t="s">
        <v>2</v>
      </c>
      <c r="G40" s="115" t="s">
        <v>2</v>
      </c>
      <c r="H40" s="115" t="s">
        <v>2</v>
      </c>
      <c r="I40" s="115">
        <v>8</v>
      </c>
      <c r="J40" s="115" t="s">
        <v>2</v>
      </c>
      <c r="K40" s="115">
        <v>146</v>
      </c>
      <c r="L40" s="115" t="s">
        <v>2</v>
      </c>
      <c r="M40" s="115" t="s">
        <v>2</v>
      </c>
      <c r="N40" s="115" t="s">
        <v>2</v>
      </c>
    </row>
    <row r="41" spans="1:14" s="40" customFormat="1" x14ac:dyDescent="0.25">
      <c r="A41" s="356"/>
      <c r="B41" s="356"/>
      <c r="C41" s="356"/>
      <c r="D41" s="114" t="s">
        <v>76</v>
      </c>
      <c r="E41" s="115">
        <v>6137</v>
      </c>
      <c r="F41" s="115">
        <v>1835</v>
      </c>
      <c r="G41" s="115">
        <v>210</v>
      </c>
      <c r="H41" s="115">
        <v>409</v>
      </c>
      <c r="I41" s="115">
        <v>1216</v>
      </c>
      <c r="J41" s="115">
        <v>3831</v>
      </c>
      <c r="K41" s="115">
        <v>3466</v>
      </c>
      <c r="L41" s="115">
        <v>358</v>
      </c>
      <c r="M41" s="115">
        <v>7</v>
      </c>
      <c r="N41" s="115">
        <v>471</v>
      </c>
    </row>
    <row r="42" spans="1:14" s="40" customFormat="1" x14ac:dyDescent="0.25">
      <c r="A42" s="356"/>
      <c r="B42" s="356"/>
      <c r="C42" s="356"/>
      <c r="D42" s="114" t="s">
        <v>77</v>
      </c>
      <c r="E42" s="115">
        <v>1619</v>
      </c>
      <c r="F42" s="115">
        <v>98</v>
      </c>
      <c r="G42" s="115" t="s">
        <v>2</v>
      </c>
      <c r="H42" s="115" t="s">
        <v>2</v>
      </c>
      <c r="I42" s="115">
        <v>70</v>
      </c>
      <c r="J42" s="115" t="s">
        <v>2</v>
      </c>
      <c r="K42" s="115">
        <v>797</v>
      </c>
      <c r="L42" s="115" t="s">
        <v>2</v>
      </c>
      <c r="M42" s="115" t="s">
        <v>2</v>
      </c>
      <c r="N42" s="115" t="s">
        <v>2</v>
      </c>
    </row>
    <row r="43" spans="1:14" s="40" customFormat="1" x14ac:dyDescent="0.25">
      <c r="A43" s="356"/>
      <c r="B43" s="356"/>
      <c r="C43" s="355" t="s">
        <v>170</v>
      </c>
      <c r="D43" s="114"/>
      <c r="E43" s="115">
        <v>3582</v>
      </c>
      <c r="F43" s="115">
        <v>1904</v>
      </c>
      <c r="G43" s="115">
        <v>306</v>
      </c>
      <c r="H43" s="115">
        <v>494</v>
      </c>
      <c r="I43" s="115">
        <v>1104</v>
      </c>
      <c r="J43" s="115">
        <v>1441</v>
      </c>
      <c r="K43" s="115">
        <v>1343</v>
      </c>
      <c r="L43" s="115">
        <v>96</v>
      </c>
      <c r="M43" s="115">
        <v>2</v>
      </c>
      <c r="N43" s="115">
        <v>237</v>
      </c>
    </row>
    <row r="44" spans="1:14" s="40" customFormat="1" x14ac:dyDescent="0.25">
      <c r="A44" s="356"/>
      <c r="B44" s="356"/>
      <c r="C44" s="356"/>
      <c r="D44" s="114" t="s">
        <v>79</v>
      </c>
      <c r="E44" s="115">
        <v>3103</v>
      </c>
      <c r="F44" s="115">
        <v>1766</v>
      </c>
      <c r="G44" s="115">
        <v>286</v>
      </c>
      <c r="H44" s="115">
        <v>457</v>
      </c>
      <c r="I44" s="115">
        <v>1023</v>
      </c>
      <c r="J44" s="115" t="s">
        <v>2</v>
      </c>
      <c r="K44" s="115">
        <v>1111</v>
      </c>
      <c r="L44" s="115" t="s">
        <v>2</v>
      </c>
      <c r="M44" s="115">
        <v>2</v>
      </c>
      <c r="N44" s="115" t="s">
        <v>2</v>
      </c>
    </row>
    <row r="45" spans="1:14" s="40" customFormat="1" x14ac:dyDescent="0.25">
      <c r="A45" s="356"/>
      <c r="B45" s="356"/>
      <c r="C45" s="356"/>
      <c r="D45" s="114" t="s">
        <v>80</v>
      </c>
      <c r="E45" s="115">
        <v>372</v>
      </c>
      <c r="F45" s="115">
        <v>131</v>
      </c>
      <c r="G45" s="115">
        <v>20</v>
      </c>
      <c r="H45" s="115">
        <v>37</v>
      </c>
      <c r="I45" s="115">
        <v>74</v>
      </c>
      <c r="J45" s="115" t="s">
        <v>2</v>
      </c>
      <c r="K45" s="115">
        <v>176</v>
      </c>
      <c r="L45" s="115" t="s">
        <v>2</v>
      </c>
      <c r="M45" s="115" t="s">
        <v>8</v>
      </c>
      <c r="N45" s="115" t="s">
        <v>2</v>
      </c>
    </row>
    <row r="46" spans="1:14" s="40" customFormat="1" x14ac:dyDescent="0.25">
      <c r="A46" s="356"/>
      <c r="B46" s="356"/>
      <c r="C46" s="356"/>
      <c r="D46" s="114" t="s">
        <v>81</v>
      </c>
      <c r="E46" s="115">
        <v>107</v>
      </c>
      <c r="F46" s="115">
        <v>7</v>
      </c>
      <c r="G46" s="115" t="s">
        <v>8</v>
      </c>
      <c r="H46" s="115" t="s">
        <v>8</v>
      </c>
      <c r="I46" s="115">
        <v>7</v>
      </c>
      <c r="J46" s="115" t="s">
        <v>2</v>
      </c>
      <c r="K46" s="115">
        <v>56</v>
      </c>
      <c r="L46" s="115" t="s">
        <v>2</v>
      </c>
      <c r="M46" s="115" t="s">
        <v>8</v>
      </c>
      <c r="N46" s="115" t="s">
        <v>2</v>
      </c>
    </row>
    <row r="47" spans="1:14" s="40" customFormat="1" x14ac:dyDescent="0.25">
      <c r="A47" s="356"/>
      <c r="B47" s="355" t="s">
        <v>182</v>
      </c>
      <c r="C47" s="114"/>
      <c r="D47" s="114"/>
      <c r="E47" s="115">
        <v>24386</v>
      </c>
      <c r="F47" s="115">
        <v>10793</v>
      </c>
      <c r="G47" s="115">
        <v>1819</v>
      </c>
      <c r="H47" s="115">
        <v>2872</v>
      </c>
      <c r="I47" s="115">
        <v>6102</v>
      </c>
      <c r="J47" s="115">
        <v>10196</v>
      </c>
      <c r="K47" s="115">
        <v>9688</v>
      </c>
      <c r="L47" s="115" t="s">
        <v>2</v>
      </c>
      <c r="M47" s="115" t="s">
        <v>2</v>
      </c>
      <c r="N47" s="115">
        <v>3397</v>
      </c>
    </row>
    <row r="48" spans="1:14" s="40" customFormat="1" x14ac:dyDescent="0.25">
      <c r="A48" s="356"/>
      <c r="B48" s="356"/>
      <c r="C48" s="355" t="s">
        <v>83</v>
      </c>
      <c r="D48" s="114"/>
      <c r="E48" s="115">
        <v>1409</v>
      </c>
      <c r="F48" s="115">
        <v>804</v>
      </c>
      <c r="G48" s="115">
        <v>104</v>
      </c>
      <c r="H48" s="115">
        <v>219</v>
      </c>
      <c r="I48" s="115">
        <v>481</v>
      </c>
      <c r="J48" s="115">
        <v>486</v>
      </c>
      <c r="K48" s="115">
        <v>454</v>
      </c>
      <c r="L48" s="115">
        <v>32</v>
      </c>
      <c r="M48" s="115" t="s">
        <v>8</v>
      </c>
      <c r="N48" s="115">
        <v>119</v>
      </c>
    </row>
    <row r="49" spans="1:14" s="40" customFormat="1" x14ac:dyDescent="0.25">
      <c r="A49" s="356"/>
      <c r="B49" s="356"/>
      <c r="C49" s="356"/>
      <c r="D49" s="114" t="s">
        <v>84</v>
      </c>
      <c r="E49" s="115">
        <v>83</v>
      </c>
      <c r="F49" s="115">
        <v>2</v>
      </c>
      <c r="G49" s="115" t="s">
        <v>8</v>
      </c>
      <c r="H49" s="115" t="s">
        <v>8</v>
      </c>
      <c r="I49" s="115">
        <v>2</v>
      </c>
      <c r="J49" s="115">
        <v>48</v>
      </c>
      <c r="K49" s="115">
        <v>42</v>
      </c>
      <c r="L49" s="115">
        <v>6</v>
      </c>
      <c r="M49" s="115" t="s">
        <v>8</v>
      </c>
      <c r="N49" s="115">
        <v>33</v>
      </c>
    </row>
    <row r="50" spans="1:14" s="40" customFormat="1" ht="25.5" x14ac:dyDescent="0.25">
      <c r="A50" s="356"/>
      <c r="B50" s="356"/>
      <c r="C50" s="356"/>
      <c r="D50" s="114" t="s">
        <v>85</v>
      </c>
      <c r="E50" s="115">
        <v>1326</v>
      </c>
      <c r="F50" s="115">
        <v>802</v>
      </c>
      <c r="G50" s="115">
        <v>104</v>
      </c>
      <c r="H50" s="115">
        <v>219</v>
      </c>
      <c r="I50" s="115">
        <v>479</v>
      </c>
      <c r="J50" s="115">
        <v>438</v>
      </c>
      <c r="K50" s="115">
        <v>412</v>
      </c>
      <c r="L50" s="115">
        <v>26</v>
      </c>
      <c r="M50" s="115" t="s">
        <v>8</v>
      </c>
      <c r="N50" s="115">
        <v>86</v>
      </c>
    </row>
    <row r="51" spans="1:14" s="40" customFormat="1" x14ac:dyDescent="0.25">
      <c r="A51" s="356"/>
      <c r="B51" s="356"/>
      <c r="C51" s="355" t="s">
        <v>150</v>
      </c>
      <c r="D51" s="114"/>
      <c r="E51" s="115">
        <v>18028</v>
      </c>
      <c r="F51" s="115">
        <v>7296</v>
      </c>
      <c r="G51" s="115">
        <v>1292</v>
      </c>
      <c r="H51" s="115">
        <v>1900</v>
      </c>
      <c r="I51" s="115">
        <v>4104</v>
      </c>
      <c r="J51" s="115">
        <v>7996</v>
      </c>
      <c r="K51" s="115">
        <v>7583</v>
      </c>
      <c r="L51" s="115" t="s">
        <v>2</v>
      </c>
      <c r="M51" s="115" t="s">
        <v>2</v>
      </c>
      <c r="N51" s="115">
        <v>2736</v>
      </c>
    </row>
    <row r="52" spans="1:14" s="40" customFormat="1" x14ac:dyDescent="0.25">
      <c r="A52" s="356"/>
      <c r="B52" s="356"/>
      <c r="C52" s="356"/>
      <c r="D52" s="114" t="s">
        <v>87</v>
      </c>
      <c r="E52" s="115" t="s">
        <v>2</v>
      </c>
      <c r="F52" s="115">
        <v>108</v>
      </c>
      <c r="G52" s="115" t="s">
        <v>2</v>
      </c>
      <c r="H52" s="115" t="s">
        <v>2</v>
      </c>
      <c r="I52" s="115" t="s">
        <v>2</v>
      </c>
      <c r="J52" s="115">
        <v>463</v>
      </c>
      <c r="K52" s="115">
        <v>409</v>
      </c>
      <c r="L52" s="115">
        <v>54</v>
      </c>
      <c r="M52" s="115" t="s">
        <v>8</v>
      </c>
      <c r="N52" s="115" t="s">
        <v>2</v>
      </c>
    </row>
    <row r="53" spans="1:14" s="40" customFormat="1" x14ac:dyDescent="0.25">
      <c r="A53" s="356"/>
      <c r="B53" s="356"/>
      <c r="C53" s="356"/>
      <c r="D53" s="114" t="s">
        <v>88</v>
      </c>
      <c r="E53" s="115">
        <v>366</v>
      </c>
      <c r="F53" s="115">
        <v>74</v>
      </c>
      <c r="G53" s="115" t="s">
        <v>2</v>
      </c>
      <c r="H53" s="115">
        <v>17</v>
      </c>
      <c r="I53" s="115" t="s">
        <v>2</v>
      </c>
      <c r="J53" s="115" t="s">
        <v>2</v>
      </c>
      <c r="K53" s="115" t="s">
        <v>2</v>
      </c>
      <c r="L53" s="115" t="s">
        <v>2</v>
      </c>
      <c r="M53" s="115" t="s">
        <v>8</v>
      </c>
      <c r="N53" s="115" t="s">
        <v>2</v>
      </c>
    </row>
    <row r="54" spans="1:14" s="40" customFormat="1" x14ac:dyDescent="0.25">
      <c r="A54" s="356"/>
      <c r="B54" s="356"/>
      <c r="C54" s="356"/>
      <c r="D54" s="114" t="s">
        <v>89</v>
      </c>
      <c r="E54" s="115">
        <v>440</v>
      </c>
      <c r="F54" s="115">
        <v>25</v>
      </c>
      <c r="G54" s="115" t="s">
        <v>2</v>
      </c>
      <c r="H54" s="115">
        <v>9</v>
      </c>
      <c r="I54" s="115" t="s">
        <v>2</v>
      </c>
      <c r="J54" s="115">
        <v>248</v>
      </c>
      <c r="K54" s="115">
        <v>231</v>
      </c>
      <c r="L54" s="115">
        <v>17</v>
      </c>
      <c r="M54" s="115" t="s">
        <v>8</v>
      </c>
      <c r="N54" s="115">
        <v>167</v>
      </c>
    </row>
    <row r="55" spans="1:14" s="40" customFormat="1" ht="25.5" x14ac:dyDescent="0.25">
      <c r="A55" s="356"/>
      <c r="B55" s="356"/>
      <c r="C55" s="356"/>
      <c r="D55" s="114" t="s">
        <v>90</v>
      </c>
      <c r="E55" s="115">
        <v>14717</v>
      </c>
      <c r="F55" s="115">
        <v>6936</v>
      </c>
      <c r="G55" s="115">
        <v>1248</v>
      </c>
      <c r="H55" s="115">
        <v>1808</v>
      </c>
      <c r="I55" s="115">
        <v>3880</v>
      </c>
      <c r="J55" s="115">
        <v>6229</v>
      </c>
      <c r="K55" s="115">
        <v>5987</v>
      </c>
      <c r="L55" s="115" t="s">
        <v>2</v>
      </c>
      <c r="M55" s="115" t="s">
        <v>2</v>
      </c>
      <c r="N55" s="115">
        <v>1552</v>
      </c>
    </row>
    <row r="56" spans="1:14" s="40" customFormat="1" x14ac:dyDescent="0.25">
      <c r="A56" s="356"/>
      <c r="B56" s="356"/>
      <c r="C56" s="356"/>
      <c r="D56" s="114" t="s">
        <v>91</v>
      </c>
      <c r="E56" s="115" t="s">
        <v>2</v>
      </c>
      <c r="F56" s="115" t="s">
        <v>2</v>
      </c>
      <c r="G56" s="115">
        <v>3</v>
      </c>
      <c r="H56" s="115" t="s">
        <v>2</v>
      </c>
      <c r="I56" s="115" t="s">
        <v>2</v>
      </c>
      <c r="J56" s="115" t="s">
        <v>2</v>
      </c>
      <c r="K56" s="115" t="s">
        <v>2</v>
      </c>
      <c r="L56" s="115" t="s">
        <v>2</v>
      </c>
      <c r="M56" s="115" t="s">
        <v>8</v>
      </c>
      <c r="N56" s="115" t="s">
        <v>2</v>
      </c>
    </row>
    <row r="57" spans="1:14" s="40" customFormat="1" x14ac:dyDescent="0.25">
      <c r="A57" s="356"/>
      <c r="B57" s="356"/>
      <c r="C57" s="356"/>
      <c r="D57" s="114" t="s">
        <v>92</v>
      </c>
      <c r="E57" s="115">
        <v>1144</v>
      </c>
      <c r="F57" s="115" t="s">
        <v>2</v>
      </c>
      <c r="G57" s="115" t="s">
        <v>2</v>
      </c>
      <c r="H57" s="115">
        <v>29</v>
      </c>
      <c r="I57" s="115" t="s">
        <v>2</v>
      </c>
      <c r="J57" s="115" t="s">
        <v>2</v>
      </c>
      <c r="K57" s="115">
        <v>664</v>
      </c>
      <c r="L57" s="115" t="s">
        <v>2</v>
      </c>
      <c r="M57" s="115" t="s">
        <v>8</v>
      </c>
      <c r="N57" s="115">
        <v>344</v>
      </c>
    </row>
    <row r="58" spans="1:14" s="40" customFormat="1" x14ac:dyDescent="0.25">
      <c r="A58" s="356"/>
      <c r="B58" s="356"/>
      <c r="C58" s="355" t="s">
        <v>93</v>
      </c>
      <c r="D58" s="114"/>
      <c r="E58" s="115">
        <v>4949</v>
      </c>
      <c r="F58" s="115">
        <v>2693</v>
      </c>
      <c r="G58" s="115">
        <v>423</v>
      </c>
      <c r="H58" s="115">
        <v>753</v>
      </c>
      <c r="I58" s="115">
        <v>1517</v>
      </c>
      <c r="J58" s="115">
        <v>1714</v>
      </c>
      <c r="K58" s="115">
        <v>1651</v>
      </c>
      <c r="L58" s="115">
        <v>63</v>
      </c>
      <c r="M58" s="115" t="s">
        <v>8</v>
      </c>
      <c r="N58" s="115">
        <v>542</v>
      </c>
    </row>
    <row r="59" spans="1:14" s="40" customFormat="1" x14ac:dyDescent="0.25">
      <c r="A59" s="356"/>
      <c r="B59" s="356"/>
      <c r="C59" s="356"/>
      <c r="D59" s="114" t="s">
        <v>94</v>
      </c>
      <c r="E59" s="115">
        <v>502</v>
      </c>
      <c r="F59" s="115">
        <v>290</v>
      </c>
      <c r="G59" s="115">
        <v>44</v>
      </c>
      <c r="H59" s="115">
        <v>77</v>
      </c>
      <c r="I59" s="115">
        <v>169</v>
      </c>
      <c r="J59" s="115" t="s">
        <v>2</v>
      </c>
      <c r="K59" s="115">
        <v>146</v>
      </c>
      <c r="L59" s="115" t="s">
        <v>2</v>
      </c>
      <c r="M59" s="115" t="s">
        <v>8</v>
      </c>
      <c r="N59" s="115" t="s">
        <v>2</v>
      </c>
    </row>
    <row r="60" spans="1:14" s="40" customFormat="1" ht="25.5" x14ac:dyDescent="0.25">
      <c r="A60" s="356"/>
      <c r="B60" s="356"/>
      <c r="C60" s="356"/>
      <c r="D60" s="114" t="s">
        <v>95</v>
      </c>
      <c r="E60" s="115">
        <v>4168</v>
      </c>
      <c r="F60" s="115">
        <v>2389</v>
      </c>
      <c r="G60" s="115" t="s">
        <v>2</v>
      </c>
      <c r="H60" s="115">
        <v>676</v>
      </c>
      <c r="I60" s="115" t="s">
        <v>2</v>
      </c>
      <c r="J60" s="115">
        <v>1401</v>
      </c>
      <c r="K60" s="115" t="s">
        <v>2</v>
      </c>
      <c r="L60" s="115" t="s">
        <v>2</v>
      </c>
      <c r="M60" s="115" t="s">
        <v>8</v>
      </c>
      <c r="N60" s="115">
        <v>378</v>
      </c>
    </row>
    <row r="61" spans="1:14" s="40" customFormat="1" ht="25.5" x14ac:dyDescent="0.25">
      <c r="A61" s="356"/>
      <c r="B61" s="356"/>
      <c r="C61" s="356"/>
      <c r="D61" s="114" t="s">
        <v>96</v>
      </c>
      <c r="E61" s="115">
        <v>75</v>
      </c>
      <c r="F61" s="115">
        <v>5</v>
      </c>
      <c r="G61" s="115" t="s">
        <v>2</v>
      </c>
      <c r="H61" s="115" t="s">
        <v>8</v>
      </c>
      <c r="I61" s="115" t="s">
        <v>2</v>
      </c>
      <c r="J61" s="115" t="s">
        <v>2</v>
      </c>
      <c r="K61" s="115" t="s">
        <v>2</v>
      </c>
      <c r="L61" s="115">
        <v>6</v>
      </c>
      <c r="M61" s="115" t="s">
        <v>8</v>
      </c>
      <c r="N61" s="115" t="s">
        <v>2</v>
      </c>
    </row>
    <row r="62" spans="1:14" s="40" customFormat="1" x14ac:dyDescent="0.25">
      <c r="A62" s="356"/>
      <c r="B62" s="356"/>
      <c r="C62" s="356"/>
      <c r="D62" s="114" t="s">
        <v>97</v>
      </c>
      <c r="E62" s="115">
        <v>204</v>
      </c>
      <c r="F62" s="115">
        <v>9</v>
      </c>
      <c r="G62" s="115" t="s">
        <v>8</v>
      </c>
      <c r="H62" s="115" t="s">
        <v>8</v>
      </c>
      <c r="I62" s="115">
        <v>9</v>
      </c>
      <c r="J62" s="115" t="s">
        <v>2</v>
      </c>
      <c r="K62" s="115">
        <v>94</v>
      </c>
      <c r="L62" s="115" t="s">
        <v>2</v>
      </c>
      <c r="M62" s="115" t="s">
        <v>8</v>
      </c>
      <c r="N62" s="115" t="s">
        <v>2</v>
      </c>
    </row>
    <row r="63" spans="1:14" s="40" customFormat="1" x14ac:dyDescent="0.25">
      <c r="A63" s="356"/>
      <c r="B63" s="355" t="s">
        <v>98</v>
      </c>
      <c r="C63" s="114"/>
      <c r="D63" s="114"/>
      <c r="E63" s="115">
        <v>19185</v>
      </c>
      <c r="F63" s="115">
        <v>8972</v>
      </c>
      <c r="G63" s="115">
        <v>1420</v>
      </c>
      <c r="H63" s="115">
        <v>2104</v>
      </c>
      <c r="I63" s="115">
        <v>5448</v>
      </c>
      <c r="J63" s="115">
        <v>8221</v>
      </c>
      <c r="K63" s="115">
        <v>7541</v>
      </c>
      <c r="L63" s="115" t="s">
        <v>2</v>
      </c>
      <c r="M63" s="115" t="s">
        <v>2</v>
      </c>
      <c r="N63" s="115">
        <v>1992</v>
      </c>
    </row>
    <row r="64" spans="1:14" s="40" customFormat="1" x14ac:dyDescent="0.25">
      <c r="A64" s="356"/>
      <c r="B64" s="356"/>
      <c r="C64" s="355" t="s">
        <v>183</v>
      </c>
      <c r="D64" s="114"/>
      <c r="E64" s="115">
        <v>16839</v>
      </c>
      <c r="F64" s="115">
        <v>7677</v>
      </c>
      <c r="G64" s="115">
        <v>1219</v>
      </c>
      <c r="H64" s="115">
        <v>1684</v>
      </c>
      <c r="I64" s="115">
        <v>4774</v>
      </c>
      <c r="J64" s="115">
        <v>7386</v>
      </c>
      <c r="K64" s="115">
        <v>6744</v>
      </c>
      <c r="L64" s="115" t="s">
        <v>2</v>
      </c>
      <c r="M64" s="115" t="s">
        <v>2</v>
      </c>
      <c r="N64" s="115">
        <v>1776</v>
      </c>
    </row>
    <row r="65" spans="1:15" s="40" customFormat="1" ht="25.5" x14ac:dyDescent="0.25">
      <c r="A65" s="356"/>
      <c r="B65" s="356"/>
      <c r="C65" s="356"/>
      <c r="D65" s="114" t="s">
        <v>100</v>
      </c>
      <c r="E65" s="115">
        <v>299</v>
      </c>
      <c r="F65" s="115" t="s">
        <v>2</v>
      </c>
      <c r="G65" s="115" t="s">
        <v>2</v>
      </c>
      <c r="H65" s="115" t="s">
        <v>2</v>
      </c>
      <c r="I65" s="115" t="s">
        <v>2</v>
      </c>
      <c r="J65" s="115">
        <v>171</v>
      </c>
      <c r="K65" s="115" t="s">
        <v>2</v>
      </c>
      <c r="L65" s="115" t="s">
        <v>2</v>
      </c>
      <c r="M65" s="115" t="s">
        <v>2</v>
      </c>
      <c r="N65" s="115" t="s">
        <v>2</v>
      </c>
    </row>
    <row r="66" spans="1:15" s="40" customFormat="1" ht="25.5" x14ac:dyDescent="0.25">
      <c r="A66" s="356"/>
      <c r="B66" s="356"/>
      <c r="C66" s="356"/>
      <c r="D66" s="114" t="s">
        <v>101</v>
      </c>
      <c r="E66" s="115">
        <v>475</v>
      </c>
      <c r="F66" s="115" t="s">
        <v>2</v>
      </c>
      <c r="G66" s="115" t="s">
        <v>2</v>
      </c>
      <c r="H66" s="115" t="s">
        <v>2</v>
      </c>
      <c r="I66" s="115" t="s">
        <v>2</v>
      </c>
      <c r="J66" s="115">
        <v>330</v>
      </c>
      <c r="K66" s="115" t="s">
        <v>2</v>
      </c>
      <c r="L66" s="115" t="s">
        <v>2</v>
      </c>
      <c r="M66" s="115" t="s">
        <v>2</v>
      </c>
      <c r="N66" s="115" t="s">
        <v>2</v>
      </c>
    </row>
    <row r="67" spans="1:15" s="40" customFormat="1" ht="25.5" x14ac:dyDescent="0.25">
      <c r="A67" s="356"/>
      <c r="B67" s="356"/>
      <c r="C67" s="356"/>
      <c r="D67" s="114" t="s">
        <v>102</v>
      </c>
      <c r="E67" s="115">
        <v>14897</v>
      </c>
      <c r="F67" s="115">
        <v>7509</v>
      </c>
      <c r="G67" s="115">
        <v>1203</v>
      </c>
      <c r="H67" s="115">
        <v>1654</v>
      </c>
      <c r="I67" s="115">
        <v>4652</v>
      </c>
      <c r="J67" s="115">
        <v>6127</v>
      </c>
      <c r="K67" s="115" t="s">
        <v>2</v>
      </c>
      <c r="L67" s="115" t="s">
        <v>2</v>
      </c>
      <c r="M67" s="115" t="s">
        <v>2</v>
      </c>
      <c r="N67" s="115">
        <v>1261</v>
      </c>
    </row>
    <row r="68" spans="1:15" s="40" customFormat="1" x14ac:dyDescent="0.25">
      <c r="A68" s="356"/>
      <c r="B68" s="356"/>
      <c r="C68" s="356"/>
      <c r="D68" s="114" t="s">
        <v>103</v>
      </c>
      <c r="E68" s="115">
        <v>267</v>
      </c>
      <c r="F68" s="115">
        <v>18</v>
      </c>
      <c r="G68" s="115">
        <v>4</v>
      </c>
      <c r="H68" s="115">
        <v>3</v>
      </c>
      <c r="I68" s="115">
        <v>11</v>
      </c>
      <c r="J68" s="115" t="s">
        <v>2</v>
      </c>
      <c r="K68" s="115" t="s">
        <v>2</v>
      </c>
      <c r="L68" s="115" t="s">
        <v>2</v>
      </c>
      <c r="M68" s="115" t="s">
        <v>2</v>
      </c>
      <c r="N68" s="115" t="s">
        <v>2</v>
      </c>
    </row>
    <row r="69" spans="1:15" s="40" customFormat="1" x14ac:dyDescent="0.25">
      <c r="A69" s="356"/>
      <c r="B69" s="356"/>
      <c r="C69" s="356"/>
      <c r="D69" s="114" t="s">
        <v>104</v>
      </c>
      <c r="E69" s="115">
        <v>901</v>
      </c>
      <c r="F69" s="115">
        <v>32</v>
      </c>
      <c r="G69" s="115" t="s">
        <v>2</v>
      </c>
      <c r="H69" s="115" t="s">
        <v>2</v>
      </c>
      <c r="I69" s="115" t="s">
        <v>2</v>
      </c>
      <c r="J69" s="115" t="s">
        <v>2</v>
      </c>
      <c r="K69" s="115" t="s">
        <v>2</v>
      </c>
      <c r="L69" s="115" t="s">
        <v>2</v>
      </c>
      <c r="M69" s="115" t="s">
        <v>8</v>
      </c>
      <c r="N69" s="115" t="s">
        <v>2</v>
      </c>
    </row>
    <row r="70" spans="1:15" s="40" customFormat="1" x14ac:dyDescent="0.25">
      <c r="A70" s="356"/>
      <c r="B70" s="356"/>
      <c r="C70" s="355" t="s">
        <v>105</v>
      </c>
      <c r="D70" s="114"/>
      <c r="E70" s="115">
        <v>2346</v>
      </c>
      <c r="F70" s="115">
        <v>1295</v>
      </c>
      <c r="G70" s="115">
        <v>201</v>
      </c>
      <c r="H70" s="115">
        <v>420</v>
      </c>
      <c r="I70" s="115">
        <v>674</v>
      </c>
      <c r="J70" s="115">
        <v>835</v>
      </c>
      <c r="K70" s="115">
        <v>797</v>
      </c>
      <c r="L70" s="115" t="s">
        <v>2</v>
      </c>
      <c r="M70" s="115" t="s">
        <v>2</v>
      </c>
      <c r="N70" s="115">
        <v>216</v>
      </c>
    </row>
    <row r="71" spans="1:15" s="40" customFormat="1" x14ac:dyDescent="0.25">
      <c r="A71" s="356"/>
      <c r="B71" s="356"/>
      <c r="C71" s="356"/>
      <c r="D71" s="114" t="s">
        <v>106</v>
      </c>
      <c r="E71" s="115">
        <v>124</v>
      </c>
      <c r="F71" s="115" t="s">
        <v>2</v>
      </c>
      <c r="G71" s="115" t="s">
        <v>2</v>
      </c>
      <c r="H71" s="115" t="s">
        <v>2</v>
      </c>
      <c r="I71" s="115">
        <v>4</v>
      </c>
      <c r="J71" s="115" t="s">
        <v>2</v>
      </c>
      <c r="K71" s="115" t="s">
        <v>2</v>
      </c>
      <c r="L71" s="115">
        <v>6</v>
      </c>
      <c r="M71" s="115" t="s">
        <v>8</v>
      </c>
      <c r="N71" s="115" t="s">
        <v>2</v>
      </c>
    </row>
    <row r="72" spans="1:15" s="40" customFormat="1" x14ac:dyDescent="0.25">
      <c r="A72" s="356"/>
      <c r="B72" s="356"/>
      <c r="C72" s="356"/>
      <c r="D72" s="114" t="s">
        <v>107</v>
      </c>
      <c r="E72" s="115">
        <v>2222</v>
      </c>
      <c r="F72" s="115" t="s">
        <v>2</v>
      </c>
      <c r="G72" s="115" t="s">
        <v>2</v>
      </c>
      <c r="H72" s="115" t="s">
        <v>2</v>
      </c>
      <c r="I72" s="115">
        <v>670</v>
      </c>
      <c r="J72" s="115" t="s">
        <v>2</v>
      </c>
      <c r="K72" s="115" t="s">
        <v>2</v>
      </c>
      <c r="L72" s="115" t="s">
        <v>2</v>
      </c>
      <c r="M72" s="115" t="s">
        <v>2</v>
      </c>
      <c r="N72" s="115" t="s">
        <v>2</v>
      </c>
    </row>
    <row r="73" spans="1:15" s="40" customFormat="1" x14ac:dyDescent="0.25">
      <c r="A73" s="356"/>
      <c r="B73" s="355" t="s">
        <v>184</v>
      </c>
      <c r="C73" s="114"/>
      <c r="D73" s="114"/>
      <c r="E73" s="115">
        <v>47891</v>
      </c>
      <c r="F73" s="115">
        <v>20383</v>
      </c>
      <c r="G73" s="115">
        <v>3687</v>
      </c>
      <c r="H73" s="115">
        <v>4890</v>
      </c>
      <c r="I73" s="115">
        <v>11806</v>
      </c>
      <c r="J73" s="115">
        <v>22523</v>
      </c>
      <c r="K73" s="115" t="s">
        <v>2</v>
      </c>
      <c r="L73" s="115" t="s">
        <v>2</v>
      </c>
      <c r="M73" s="115">
        <v>22</v>
      </c>
      <c r="N73" s="115">
        <v>4985</v>
      </c>
    </row>
    <row r="74" spans="1:15" s="40" customFormat="1" x14ac:dyDescent="0.25">
      <c r="A74" s="356"/>
      <c r="B74" s="356"/>
      <c r="C74" s="355" t="s">
        <v>109</v>
      </c>
      <c r="D74" s="114"/>
      <c r="E74" s="115">
        <v>29774</v>
      </c>
      <c r="F74" s="115">
        <v>12074</v>
      </c>
      <c r="G74" s="115">
        <v>1962</v>
      </c>
      <c r="H74" s="115">
        <v>2918</v>
      </c>
      <c r="I74" s="115">
        <v>7194</v>
      </c>
      <c r="J74" s="115">
        <v>14547</v>
      </c>
      <c r="K74" s="115">
        <v>12848</v>
      </c>
      <c r="L74" s="115">
        <v>1680</v>
      </c>
      <c r="M74" s="115">
        <v>19</v>
      </c>
      <c r="N74" s="115">
        <v>3153</v>
      </c>
    </row>
    <row r="75" spans="1:15" s="40" customFormat="1" x14ac:dyDescent="0.25">
      <c r="A75" s="356"/>
      <c r="B75" s="356"/>
      <c r="C75" s="356"/>
      <c r="D75" s="114" t="s">
        <v>110</v>
      </c>
      <c r="E75" s="115">
        <v>1715</v>
      </c>
      <c r="F75" s="115">
        <v>52</v>
      </c>
      <c r="G75" s="115" t="s">
        <v>2</v>
      </c>
      <c r="H75" s="115" t="s">
        <v>2</v>
      </c>
      <c r="I75" s="115" t="s">
        <v>2</v>
      </c>
      <c r="J75" s="115">
        <v>1566</v>
      </c>
      <c r="K75" s="115" t="s">
        <v>2</v>
      </c>
      <c r="L75" s="115" t="s">
        <v>2</v>
      </c>
      <c r="M75" s="115" t="s">
        <v>8</v>
      </c>
      <c r="N75" s="115">
        <v>97</v>
      </c>
      <c r="O75" s="116"/>
    </row>
    <row r="76" spans="1:15" s="40" customFormat="1" ht="25.5" x14ac:dyDescent="0.25">
      <c r="A76" s="356"/>
      <c r="B76" s="356"/>
      <c r="C76" s="356"/>
      <c r="D76" s="114" t="s">
        <v>111</v>
      </c>
      <c r="E76" s="115">
        <v>26685</v>
      </c>
      <c r="F76" s="115">
        <v>11866</v>
      </c>
      <c r="G76" s="115">
        <v>1940</v>
      </c>
      <c r="H76" s="115">
        <v>2893</v>
      </c>
      <c r="I76" s="115">
        <v>7033</v>
      </c>
      <c r="J76" s="115">
        <v>12146</v>
      </c>
      <c r="K76" s="115">
        <v>10592</v>
      </c>
      <c r="L76" s="115" t="s">
        <v>2</v>
      </c>
      <c r="M76" s="115" t="s">
        <v>2</v>
      </c>
      <c r="N76" s="115">
        <v>2673</v>
      </c>
      <c r="O76" s="116"/>
    </row>
    <row r="77" spans="1:15" s="40" customFormat="1" x14ac:dyDescent="0.25">
      <c r="A77" s="356"/>
      <c r="B77" s="356"/>
      <c r="C77" s="356"/>
      <c r="D77" s="114" t="s">
        <v>112</v>
      </c>
      <c r="E77" s="115" t="s">
        <v>2</v>
      </c>
      <c r="F77" s="115" t="s">
        <v>2</v>
      </c>
      <c r="G77" s="115" t="s">
        <v>2</v>
      </c>
      <c r="H77" s="115" t="s">
        <v>2</v>
      </c>
      <c r="I77" s="115" t="s">
        <v>2</v>
      </c>
      <c r="J77" s="115">
        <v>184</v>
      </c>
      <c r="K77" s="115">
        <v>147</v>
      </c>
      <c r="L77" s="115" t="s">
        <v>2</v>
      </c>
      <c r="M77" s="115" t="s">
        <v>2</v>
      </c>
      <c r="N77" s="115">
        <v>58</v>
      </c>
      <c r="O77" s="116"/>
    </row>
    <row r="78" spans="1:15" s="40" customFormat="1" x14ac:dyDescent="0.25">
      <c r="A78" s="356"/>
      <c r="B78" s="356"/>
      <c r="C78" s="356"/>
      <c r="D78" s="114" t="s">
        <v>113</v>
      </c>
      <c r="E78" s="115" t="s">
        <v>2</v>
      </c>
      <c r="F78" s="115" t="s">
        <v>2</v>
      </c>
      <c r="G78" s="115">
        <v>4</v>
      </c>
      <c r="H78" s="115" t="s">
        <v>2</v>
      </c>
      <c r="I78" s="115">
        <v>14</v>
      </c>
      <c r="J78" s="115">
        <v>79</v>
      </c>
      <c r="K78" s="115" t="s">
        <v>2</v>
      </c>
      <c r="L78" s="115" t="s">
        <v>2</v>
      </c>
      <c r="M78" s="115" t="s">
        <v>8</v>
      </c>
      <c r="N78" s="115">
        <v>42</v>
      </c>
      <c r="O78" s="116"/>
    </row>
    <row r="79" spans="1:15" s="40" customFormat="1" x14ac:dyDescent="0.25">
      <c r="A79" s="356"/>
      <c r="B79" s="356"/>
      <c r="C79" s="356"/>
      <c r="D79" s="114" t="s">
        <v>114</v>
      </c>
      <c r="E79" s="115">
        <v>594</v>
      </c>
      <c r="F79" s="115" t="s">
        <v>2</v>
      </c>
      <c r="G79" s="115" t="s">
        <v>8</v>
      </c>
      <c r="H79" s="115" t="s">
        <v>2</v>
      </c>
      <c r="I79" s="115" t="s">
        <v>2</v>
      </c>
      <c r="J79" s="115">
        <v>353</v>
      </c>
      <c r="K79" s="115" t="s">
        <v>2</v>
      </c>
      <c r="L79" s="115" t="s">
        <v>2</v>
      </c>
      <c r="M79" s="115" t="s">
        <v>8</v>
      </c>
      <c r="N79" s="115" t="s">
        <v>2</v>
      </c>
      <c r="O79" s="116"/>
    </row>
    <row r="80" spans="1:15" s="40" customFormat="1" x14ac:dyDescent="0.25">
      <c r="A80" s="356"/>
      <c r="B80" s="356"/>
      <c r="C80" s="356"/>
      <c r="D80" s="114" t="s">
        <v>115</v>
      </c>
      <c r="E80" s="115">
        <v>334</v>
      </c>
      <c r="F80" s="115" t="s">
        <v>2</v>
      </c>
      <c r="G80" s="115" t="s">
        <v>2</v>
      </c>
      <c r="H80" s="115" t="s">
        <v>2</v>
      </c>
      <c r="I80" s="115" t="s">
        <v>2</v>
      </c>
      <c r="J80" s="115">
        <v>219</v>
      </c>
      <c r="K80" s="115">
        <v>171</v>
      </c>
      <c r="L80" s="115" t="s">
        <v>2</v>
      </c>
      <c r="M80" s="115" t="s">
        <v>2</v>
      </c>
      <c r="N80" s="115" t="s">
        <v>2</v>
      </c>
      <c r="O80" s="116"/>
    </row>
    <row r="81" spans="1:15" s="40" customFormat="1" x14ac:dyDescent="0.25">
      <c r="A81" s="356"/>
      <c r="B81" s="356"/>
      <c r="C81" s="355" t="s">
        <v>116</v>
      </c>
      <c r="D81" s="114"/>
      <c r="E81" s="115">
        <v>18117</v>
      </c>
      <c r="F81" s="115">
        <v>8309</v>
      </c>
      <c r="G81" s="115">
        <v>1725</v>
      </c>
      <c r="H81" s="115">
        <v>1972</v>
      </c>
      <c r="I81" s="115">
        <v>4612</v>
      </c>
      <c r="J81" s="115">
        <v>7976</v>
      </c>
      <c r="K81" s="115" t="s">
        <v>2</v>
      </c>
      <c r="L81" s="115" t="s">
        <v>2</v>
      </c>
      <c r="M81" s="115">
        <v>3</v>
      </c>
      <c r="N81" s="115">
        <v>1832</v>
      </c>
      <c r="O81" s="116"/>
    </row>
    <row r="82" spans="1:15" s="40" customFormat="1" x14ac:dyDescent="0.25">
      <c r="A82" s="356"/>
      <c r="B82" s="356"/>
      <c r="C82" s="356"/>
      <c r="D82" s="114" t="s">
        <v>117</v>
      </c>
      <c r="E82" s="115">
        <v>1954</v>
      </c>
      <c r="F82" s="115">
        <v>552</v>
      </c>
      <c r="G82" s="115">
        <v>66</v>
      </c>
      <c r="H82" s="115">
        <v>182</v>
      </c>
      <c r="I82" s="115">
        <v>304</v>
      </c>
      <c r="J82" s="115" t="s">
        <v>2</v>
      </c>
      <c r="K82" s="115" t="s">
        <v>2</v>
      </c>
      <c r="L82" s="115" t="s">
        <v>2</v>
      </c>
      <c r="M82" s="115" t="s">
        <v>2</v>
      </c>
      <c r="N82" s="115" t="s">
        <v>2</v>
      </c>
      <c r="O82" s="116"/>
    </row>
    <row r="83" spans="1:15" s="40" customFormat="1" x14ac:dyDescent="0.25">
      <c r="A83" s="356"/>
      <c r="B83" s="356"/>
      <c r="C83" s="356"/>
      <c r="D83" s="114" t="s">
        <v>118</v>
      </c>
      <c r="E83" s="115">
        <v>362</v>
      </c>
      <c r="F83" s="115" t="s">
        <v>2</v>
      </c>
      <c r="G83" s="115" t="s">
        <v>2</v>
      </c>
      <c r="H83" s="115" t="s">
        <v>2</v>
      </c>
      <c r="I83" s="115" t="s">
        <v>2</v>
      </c>
      <c r="J83" s="115" t="s">
        <v>2</v>
      </c>
      <c r="K83" s="115">
        <v>186</v>
      </c>
      <c r="L83" s="115" t="s">
        <v>2</v>
      </c>
      <c r="M83" s="115" t="s">
        <v>8</v>
      </c>
      <c r="N83" s="115" t="s">
        <v>2</v>
      </c>
      <c r="O83" s="116"/>
    </row>
    <row r="84" spans="1:15" s="40" customFormat="1" ht="25.5" x14ac:dyDescent="0.25">
      <c r="A84" s="356"/>
      <c r="B84" s="356"/>
      <c r="C84" s="356"/>
      <c r="D84" s="114" t="s">
        <v>119</v>
      </c>
      <c r="E84" s="115">
        <v>1865</v>
      </c>
      <c r="F84" s="115" t="s">
        <v>2</v>
      </c>
      <c r="G84" s="115">
        <v>188</v>
      </c>
      <c r="H84" s="115" t="s">
        <v>2</v>
      </c>
      <c r="I84" s="115">
        <v>662</v>
      </c>
      <c r="J84" s="115">
        <v>664</v>
      </c>
      <c r="K84" s="115">
        <v>652</v>
      </c>
      <c r="L84" s="115">
        <v>12</v>
      </c>
      <c r="M84" s="115" t="s">
        <v>8</v>
      </c>
      <c r="N84" s="115" t="s">
        <v>2</v>
      </c>
      <c r="O84" s="116"/>
    </row>
    <row r="85" spans="1:15" s="40" customFormat="1" x14ac:dyDescent="0.25">
      <c r="A85" s="356"/>
      <c r="B85" s="356"/>
      <c r="C85" s="356"/>
      <c r="D85" s="114" t="s">
        <v>120</v>
      </c>
      <c r="E85" s="115">
        <v>5028</v>
      </c>
      <c r="F85" s="115">
        <v>2326</v>
      </c>
      <c r="G85" s="115">
        <v>298</v>
      </c>
      <c r="H85" s="115">
        <v>459</v>
      </c>
      <c r="I85" s="115">
        <v>1569</v>
      </c>
      <c r="J85" s="115">
        <v>2162</v>
      </c>
      <c r="K85" s="115">
        <v>1970</v>
      </c>
      <c r="L85" s="115">
        <v>192</v>
      </c>
      <c r="M85" s="115" t="s">
        <v>8</v>
      </c>
      <c r="N85" s="115">
        <v>540</v>
      </c>
      <c r="O85" s="116"/>
    </row>
    <row r="86" spans="1:15" s="40" customFormat="1" x14ac:dyDescent="0.25">
      <c r="A86" s="356"/>
      <c r="B86" s="356"/>
      <c r="C86" s="356"/>
      <c r="D86" s="114" t="s">
        <v>121</v>
      </c>
      <c r="E86" s="115">
        <v>6100</v>
      </c>
      <c r="F86" s="115">
        <v>3033</v>
      </c>
      <c r="G86" s="115">
        <v>510</v>
      </c>
      <c r="H86" s="115">
        <v>873</v>
      </c>
      <c r="I86" s="115">
        <v>1650</v>
      </c>
      <c r="J86" s="115">
        <v>2630</v>
      </c>
      <c r="K86" s="115">
        <v>2534</v>
      </c>
      <c r="L86" s="115" t="s">
        <v>2</v>
      </c>
      <c r="M86" s="115" t="s">
        <v>2</v>
      </c>
      <c r="N86" s="115">
        <v>437</v>
      </c>
      <c r="O86" s="116"/>
    </row>
    <row r="87" spans="1:15" s="40" customFormat="1" x14ac:dyDescent="0.25">
      <c r="A87" s="356"/>
      <c r="B87" s="356"/>
      <c r="C87" s="356"/>
      <c r="D87" s="114" t="s">
        <v>122</v>
      </c>
      <c r="E87" s="115">
        <v>551</v>
      </c>
      <c r="F87" s="115">
        <v>26</v>
      </c>
      <c r="G87" s="115" t="s">
        <v>2</v>
      </c>
      <c r="H87" s="115" t="s">
        <v>2</v>
      </c>
      <c r="I87" s="115">
        <v>23</v>
      </c>
      <c r="J87" s="115">
        <v>362</v>
      </c>
      <c r="K87" s="115" t="s">
        <v>2</v>
      </c>
      <c r="L87" s="115" t="s">
        <v>2</v>
      </c>
      <c r="M87" s="115" t="s">
        <v>8</v>
      </c>
      <c r="N87" s="115">
        <v>163</v>
      </c>
      <c r="O87" s="116"/>
    </row>
    <row r="88" spans="1:15" s="40" customFormat="1" x14ac:dyDescent="0.25">
      <c r="A88" s="356"/>
      <c r="B88" s="356"/>
      <c r="C88" s="356"/>
      <c r="D88" s="114" t="s">
        <v>123</v>
      </c>
      <c r="E88" s="115" t="s">
        <v>2</v>
      </c>
      <c r="F88" s="115" t="s">
        <v>2</v>
      </c>
      <c r="G88" s="115" t="s">
        <v>2</v>
      </c>
      <c r="H88" s="115" t="s">
        <v>2</v>
      </c>
      <c r="I88" s="115" t="s">
        <v>2</v>
      </c>
      <c r="J88" s="115" t="s">
        <v>2</v>
      </c>
      <c r="K88" s="115">
        <v>374</v>
      </c>
      <c r="L88" s="115" t="s">
        <v>2</v>
      </c>
      <c r="M88" s="115" t="s">
        <v>8</v>
      </c>
      <c r="N88" s="115" t="s">
        <v>2</v>
      </c>
      <c r="O88" s="116"/>
    </row>
    <row r="89" spans="1:15" s="40" customFormat="1" x14ac:dyDescent="0.25">
      <c r="A89" s="356"/>
      <c r="B89" s="356"/>
      <c r="C89" s="356"/>
      <c r="D89" s="114" t="s">
        <v>124</v>
      </c>
      <c r="E89" s="115" t="s">
        <v>2</v>
      </c>
      <c r="F89" s="115">
        <v>18</v>
      </c>
      <c r="G89" s="115" t="s">
        <v>2</v>
      </c>
      <c r="H89" s="115" t="s">
        <v>2</v>
      </c>
      <c r="I89" s="115">
        <v>15</v>
      </c>
      <c r="J89" s="115">
        <v>270</v>
      </c>
      <c r="K89" s="115">
        <v>250</v>
      </c>
      <c r="L89" s="115">
        <v>20</v>
      </c>
      <c r="M89" s="115" t="s">
        <v>8</v>
      </c>
      <c r="N89" s="115" t="s">
        <v>2</v>
      </c>
      <c r="O89" s="116"/>
    </row>
    <row r="90" spans="1:15" s="40" customFormat="1" x14ac:dyDescent="0.25">
      <c r="A90" s="356"/>
      <c r="B90" s="355" t="s">
        <v>125</v>
      </c>
      <c r="C90" s="114"/>
      <c r="D90" s="114"/>
      <c r="E90" s="115">
        <v>23066</v>
      </c>
      <c r="F90" s="115">
        <v>9958</v>
      </c>
      <c r="G90" s="115">
        <v>1573</v>
      </c>
      <c r="H90" s="115">
        <v>2590</v>
      </c>
      <c r="I90" s="115">
        <v>5795</v>
      </c>
      <c r="J90" s="115">
        <v>11075</v>
      </c>
      <c r="K90" s="115">
        <v>10244</v>
      </c>
      <c r="L90" s="115">
        <v>818</v>
      </c>
      <c r="M90" s="115">
        <v>13</v>
      </c>
      <c r="N90" s="115">
        <v>2033</v>
      </c>
      <c r="O90" s="116"/>
    </row>
    <row r="91" spans="1:15" s="40" customFormat="1" x14ac:dyDescent="0.25">
      <c r="A91" s="356"/>
      <c r="B91" s="356"/>
      <c r="C91" s="355" t="s">
        <v>155</v>
      </c>
      <c r="D91" s="114"/>
      <c r="E91" s="115">
        <v>7445</v>
      </c>
      <c r="F91" s="115">
        <v>3373</v>
      </c>
      <c r="G91" s="115">
        <v>559</v>
      </c>
      <c r="H91" s="115">
        <v>896</v>
      </c>
      <c r="I91" s="115">
        <v>1918</v>
      </c>
      <c r="J91" s="115">
        <v>3523</v>
      </c>
      <c r="K91" s="115" t="s">
        <v>2</v>
      </c>
      <c r="L91" s="115" t="s">
        <v>2</v>
      </c>
      <c r="M91" s="115" t="s">
        <v>2</v>
      </c>
      <c r="N91" s="115">
        <v>549</v>
      </c>
      <c r="O91" s="116"/>
    </row>
    <row r="92" spans="1:15" s="40" customFormat="1" ht="25.5" x14ac:dyDescent="0.25">
      <c r="A92" s="356"/>
      <c r="B92" s="356"/>
      <c r="C92" s="356"/>
      <c r="D92" s="114" t="s">
        <v>127</v>
      </c>
      <c r="E92" s="115">
        <v>6974</v>
      </c>
      <c r="F92" s="115">
        <v>3349</v>
      </c>
      <c r="G92" s="115" t="s">
        <v>2</v>
      </c>
      <c r="H92" s="115">
        <v>894</v>
      </c>
      <c r="I92" s="115" t="s">
        <v>2</v>
      </c>
      <c r="J92" s="115">
        <v>3267</v>
      </c>
      <c r="K92" s="115">
        <v>3143</v>
      </c>
      <c r="L92" s="115" t="s">
        <v>2</v>
      </c>
      <c r="M92" s="115" t="s">
        <v>2</v>
      </c>
      <c r="N92" s="115">
        <v>358</v>
      </c>
      <c r="O92" s="116"/>
    </row>
    <row r="93" spans="1:15" s="40" customFormat="1" x14ac:dyDescent="0.25">
      <c r="A93" s="356"/>
      <c r="B93" s="356"/>
      <c r="C93" s="356"/>
      <c r="D93" s="114" t="s">
        <v>128</v>
      </c>
      <c r="E93" s="115" t="s">
        <v>2</v>
      </c>
      <c r="F93" s="115" t="s">
        <v>2</v>
      </c>
      <c r="G93" s="115" t="s">
        <v>8</v>
      </c>
      <c r="H93" s="115" t="s">
        <v>8</v>
      </c>
      <c r="I93" s="115" t="s">
        <v>2</v>
      </c>
      <c r="J93" s="115">
        <v>79</v>
      </c>
      <c r="K93" s="115">
        <v>75</v>
      </c>
      <c r="L93" s="115">
        <v>4</v>
      </c>
      <c r="M93" s="115" t="s">
        <v>8</v>
      </c>
      <c r="N93" s="115">
        <v>80</v>
      </c>
      <c r="O93" s="116"/>
    </row>
    <row r="94" spans="1:15" s="40" customFormat="1" ht="25.5" x14ac:dyDescent="0.25">
      <c r="A94" s="356"/>
      <c r="B94" s="356"/>
      <c r="C94" s="356"/>
      <c r="D94" s="114" t="s">
        <v>129</v>
      </c>
      <c r="E94" s="115" t="s">
        <v>2</v>
      </c>
      <c r="F94" s="115" t="s">
        <v>2</v>
      </c>
      <c r="G94" s="115" t="s">
        <v>8</v>
      </c>
      <c r="H94" s="115" t="s">
        <v>8</v>
      </c>
      <c r="I94" s="115" t="s">
        <v>2</v>
      </c>
      <c r="J94" s="115">
        <v>38</v>
      </c>
      <c r="K94" s="115">
        <v>35</v>
      </c>
      <c r="L94" s="115">
        <v>3</v>
      </c>
      <c r="M94" s="115" t="s">
        <v>8</v>
      </c>
      <c r="N94" s="115" t="s">
        <v>2</v>
      </c>
      <c r="O94" s="116"/>
    </row>
    <row r="95" spans="1:15" s="40" customFormat="1" x14ac:dyDescent="0.25">
      <c r="A95" s="356"/>
      <c r="B95" s="356"/>
      <c r="C95" s="356"/>
      <c r="D95" s="114" t="s">
        <v>130</v>
      </c>
      <c r="E95" s="115">
        <v>48</v>
      </c>
      <c r="F95" s="115" t="s">
        <v>2</v>
      </c>
      <c r="G95" s="115" t="s">
        <v>8</v>
      </c>
      <c r="H95" s="115" t="s">
        <v>8</v>
      </c>
      <c r="I95" s="115" t="s">
        <v>2</v>
      </c>
      <c r="J95" s="115">
        <v>34</v>
      </c>
      <c r="K95" s="115">
        <v>32</v>
      </c>
      <c r="L95" s="115">
        <v>2</v>
      </c>
      <c r="M95" s="115" t="s">
        <v>8</v>
      </c>
      <c r="N95" s="115" t="s">
        <v>2</v>
      </c>
      <c r="O95" s="116"/>
    </row>
    <row r="96" spans="1:15" s="40" customFormat="1" x14ac:dyDescent="0.25">
      <c r="A96" s="356"/>
      <c r="B96" s="356"/>
      <c r="C96" s="356"/>
      <c r="D96" s="114" t="s">
        <v>131</v>
      </c>
      <c r="E96" s="115">
        <v>185</v>
      </c>
      <c r="F96" s="115">
        <v>12</v>
      </c>
      <c r="G96" s="115" t="s">
        <v>2</v>
      </c>
      <c r="H96" s="115">
        <v>2</v>
      </c>
      <c r="I96" s="115" t="s">
        <v>2</v>
      </c>
      <c r="J96" s="115">
        <v>105</v>
      </c>
      <c r="K96" s="115" t="s">
        <v>2</v>
      </c>
      <c r="L96" s="115" t="s">
        <v>2</v>
      </c>
      <c r="M96" s="115" t="s">
        <v>8</v>
      </c>
      <c r="N96" s="115">
        <v>68</v>
      </c>
      <c r="O96" s="116"/>
    </row>
    <row r="97" spans="1:15" s="40" customFormat="1" x14ac:dyDescent="0.25">
      <c r="A97" s="356"/>
      <c r="B97" s="356"/>
      <c r="C97" s="355" t="s">
        <v>132</v>
      </c>
      <c r="D97" s="114"/>
      <c r="E97" s="115">
        <v>12494</v>
      </c>
      <c r="F97" s="115">
        <v>4678</v>
      </c>
      <c r="G97" s="115">
        <v>754</v>
      </c>
      <c r="H97" s="115">
        <v>1208</v>
      </c>
      <c r="I97" s="115">
        <v>2716</v>
      </c>
      <c r="J97" s="115">
        <v>6629</v>
      </c>
      <c r="K97" s="115">
        <v>6015</v>
      </c>
      <c r="L97" s="115" t="s">
        <v>2</v>
      </c>
      <c r="M97" s="115" t="s">
        <v>2</v>
      </c>
      <c r="N97" s="115">
        <v>1187</v>
      </c>
      <c r="O97" s="116"/>
    </row>
    <row r="98" spans="1:15" s="40" customFormat="1" x14ac:dyDescent="0.25">
      <c r="A98" s="356"/>
      <c r="B98" s="356"/>
      <c r="C98" s="356"/>
      <c r="D98" s="114" t="s">
        <v>133</v>
      </c>
      <c r="E98" s="115">
        <v>19</v>
      </c>
      <c r="F98" s="115" t="s">
        <v>2</v>
      </c>
      <c r="G98" s="115" t="s">
        <v>8</v>
      </c>
      <c r="H98" s="115" t="s">
        <v>8</v>
      </c>
      <c r="I98" s="115" t="s">
        <v>2</v>
      </c>
      <c r="J98" s="115">
        <v>11</v>
      </c>
      <c r="K98" s="115" t="s">
        <v>2</v>
      </c>
      <c r="L98" s="115" t="s">
        <v>2</v>
      </c>
      <c r="M98" s="115" t="s">
        <v>8</v>
      </c>
      <c r="N98" s="115" t="s">
        <v>2</v>
      </c>
      <c r="O98" s="116"/>
    </row>
    <row r="99" spans="1:15" s="40" customFormat="1" x14ac:dyDescent="0.25">
      <c r="A99" s="356"/>
      <c r="B99" s="356"/>
      <c r="C99" s="356"/>
      <c r="D99" s="114" t="s">
        <v>134</v>
      </c>
      <c r="E99" s="115" t="s">
        <v>2</v>
      </c>
      <c r="F99" s="115" t="s">
        <v>2</v>
      </c>
      <c r="G99" s="115" t="s">
        <v>2</v>
      </c>
      <c r="H99" s="115" t="s">
        <v>2</v>
      </c>
      <c r="I99" s="115" t="s">
        <v>2</v>
      </c>
      <c r="J99" s="115" t="s">
        <v>2</v>
      </c>
      <c r="K99" s="115" t="s">
        <v>2</v>
      </c>
      <c r="L99" s="115">
        <v>8</v>
      </c>
      <c r="M99" s="115" t="s">
        <v>8</v>
      </c>
      <c r="N99" s="115" t="s">
        <v>2</v>
      </c>
    </row>
    <row r="100" spans="1:15" s="40" customFormat="1" x14ac:dyDescent="0.25">
      <c r="A100" s="356"/>
      <c r="B100" s="356"/>
      <c r="C100" s="356"/>
      <c r="D100" s="114" t="s">
        <v>135</v>
      </c>
      <c r="E100" s="115" t="s">
        <v>2</v>
      </c>
      <c r="F100" s="115" t="s">
        <v>2</v>
      </c>
      <c r="G100" s="115">
        <v>19</v>
      </c>
      <c r="H100" s="115" t="s">
        <v>2</v>
      </c>
      <c r="I100" s="115">
        <v>135</v>
      </c>
      <c r="J100" s="115" t="s">
        <v>2</v>
      </c>
      <c r="K100" s="115" t="s">
        <v>2</v>
      </c>
      <c r="L100" s="115" t="s">
        <v>2</v>
      </c>
      <c r="M100" s="115" t="s">
        <v>8</v>
      </c>
      <c r="N100" s="115" t="s">
        <v>2</v>
      </c>
    </row>
    <row r="101" spans="1:15" s="40" customFormat="1" ht="25.5" x14ac:dyDescent="0.25">
      <c r="A101" s="356"/>
      <c r="B101" s="356"/>
      <c r="C101" s="356"/>
      <c r="D101" s="114" t="s">
        <v>136</v>
      </c>
      <c r="E101" s="115">
        <v>565</v>
      </c>
      <c r="F101" s="115" t="s">
        <v>2</v>
      </c>
      <c r="G101" s="115">
        <v>2</v>
      </c>
      <c r="H101" s="115" t="s">
        <v>2</v>
      </c>
      <c r="I101" s="115" t="s">
        <v>2</v>
      </c>
      <c r="J101" s="115">
        <v>395</v>
      </c>
      <c r="K101" s="115" t="s">
        <v>2</v>
      </c>
      <c r="L101" s="115" t="s">
        <v>2</v>
      </c>
      <c r="M101" s="115" t="s">
        <v>8</v>
      </c>
      <c r="N101" s="115" t="s">
        <v>2</v>
      </c>
    </row>
    <row r="102" spans="1:15" s="40" customFormat="1" x14ac:dyDescent="0.25">
      <c r="A102" s="356"/>
      <c r="B102" s="356"/>
      <c r="C102" s="356"/>
      <c r="D102" s="114" t="s">
        <v>137</v>
      </c>
      <c r="E102" s="115">
        <v>11235</v>
      </c>
      <c r="F102" s="115" t="s">
        <v>2</v>
      </c>
      <c r="G102" s="115" t="s">
        <v>2</v>
      </c>
      <c r="H102" s="115" t="s">
        <v>2</v>
      </c>
      <c r="I102" s="115">
        <v>2505</v>
      </c>
      <c r="J102" s="115">
        <v>5938</v>
      </c>
      <c r="K102" s="115">
        <v>5382</v>
      </c>
      <c r="L102" s="115" t="s">
        <v>2</v>
      </c>
      <c r="M102" s="115" t="s">
        <v>2</v>
      </c>
      <c r="N102" s="115" t="s">
        <v>2</v>
      </c>
    </row>
    <row r="103" spans="1:15" s="40" customFormat="1" x14ac:dyDescent="0.25">
      <c r="A103" s="356"/>
      <c r="B103" s="356"/>
      <c r="C103" s="355" t="s">
        <v>138</v>
      </c>
      <c r="D103" s="114"/>
      <c r="E103" s="115">
        <v>3127</v>
      </c>
      <c r="F103" s="115">
        <v>1907</v>
      </c>
      <c r="G103" s="115">
        <v>260</v>
      </c>
      <c r="H103" s="115">
        <v>486</v>
      </c>
      <c r="I103" s="115">
        <v>1161</v>
      </c>
      <c r="J103" s="115">
        <v>923</v>
      </c>
      <c r="K103" s="115" t="s">
        <v>2</v>
      </c>
      <c r="L103" s="115" t="s">
        <v>2</v>
      </c>
      <c r="M103" s="115" t="s">
        <v>2</v>
      </c>
      <c r="N103" s="115">
        <v>297</v>
      </c>
    </row>
    <row r="104" spans="1:15" s="40" customFormat="1" x14ac:dyDescent="0.25">
      <c r="A104" s="356"/>
      <c r="B104" s="356"/>
      <c r="C104" s="356"/>
      <c r="D104" s="114" t="s">
        <v>139</v>
      </c>
      <c r="E104" s="115">
        <v>393</v>
      </c>
      <c r="F104" s="115" t="s">
        <v>2</v>
      </c>
      <c r="G104" s="115" t="s">
        <v>2</v>
      </c>
      <c r="H104" s="115" t="s">
        <v>2</v>
      </c>
      <c r="I104" s="115" t="s">
        <v>2</v>
      </c>
      <c r="J104" s="115">
        <v>143</v>
      </c>
      <c r="K104" s="115">
        <v>116</v>
      </c>
      <c r="L104" s="115">
        <v>27</v>
      </c>
      <c r="M104" s="115" t="s">
        <v>8</v>
      </c>
      <c r="N104" s="115" t="s">
        <v>2</v>
      </c>
    </row>
    <row r="105" spans="1:15" s="40" customFormat="1" x14ac:dyDescent="0.25">
      <c r="A105" s="356"/>
      <c r="B105" s="356"/>
      <c r="C105" s="356"/>
      <c r="D105" s="114" t="s">
        <v>140</v>
      </c>
      <c r="E105" s="115" t="s">
        <v>2</v>
      </c>
      <c r="F105" s="115" t="s">
        <v>2</v>
      </c>
      <c r="G105" s="115" t="s">
        <v>8</v>
      </c>
      <c r="H105" s="115" t="s">
        <v>8</v>
      </c>
      <c r="I105" s="115" t="s">
        <v>2</v>
      </c>
      <c r="J105" s="115" t="s">
        <v>2</v>
      </c>
      <c r="K105" s="115" t="s">
        <v>2</v>
      </c>
      <c r="L105" s="115" t="s">
        <v>2</v>
      </c>
      <c r="M105" s="115" t="s">
        <v>8</v>
      </c>
      <c r="N105" s="115" t="s">
        <v>2</v>
      </c>
    </row>
    <row r="106" spans="1:15" s="40" customFormat="1" x14ac:dyDescent="0.25">
      <c r="A106" s="356"/>
      <c r="B106" s="356"/>
      <c r="C106" s="356"/>
      <c r="D106" s="114" t="s">
        <v>141</v>
      </c>
      <c r="E106" s="115" t="s">
        <v>2</v>
      </c>
      <c r="F106" s="115">
        <v>1825</v>
      </c>
      <c r="G106" s="115" t="s">
        <v>2</v>
      </c>
      <c r="H106" s="115" t="s">
        <v>2</v>
      </c>
      <c r="I106" s="115" t="s">
        <v>2</v>
      </c>
      <c r="J106" s="115" t="s">
        <v>2</v>
      </c>
      <c r="K106" s="115">
        <v>699</v>
      </c>
      <c r="L106" s="115" t="s">
        <v>2</v>
      </c>
      <c r="M106" s="115" t="s">
        <v>2</v>
      </c>
      <c r="N106" s="115">
        <v>110</v>
      </c>
    </row>
  </sheetData>
  <mergeCells count="39">
    <mergeCell ref="C51:C57"/>
    <mergeCell ref="C58:C62"/>
    <mergeCell ref="A10:A106"/>
    <mergeCell ref="B10:B19"/>
    <mergeCell ref="C11:C16"/>
    <mergeCell ref="C17:C19"/>
    <mergeCell ref="B20:B31"/>
    <mergeCell ref="C21:C27"/>
    <mergeCell ref="C28:C31"/>
    <mergeCell ref="B32:B46"/>
    <mergeCell ref="B90:B106"/>
    <mergeCell ref="C91:C96"/>
    <mergeCell ref="C97:C102"/>
    <mergeCell ref="C103:C106"/>
    <mergeCell ref="E4:E7"/>
    <mergeCell ref="B63:B72"/>
    <mergeCell ref="C64:C69"/>
    <mergeCell ref="C70:C72"/>
    <mergeCell ref="B73:B89"/>
    <mergeCell ref="C74:C80"/>
    <mergeCell ref="C81:C89"/>
    <mergeCell ref="C33:C37"/>
    <mergeCell ref="C38:C42"/>
    <mergeCell ref="C43:C46"/>
    <mergeCell ref="B47:B62"/>
    <mergeCell ref="C48:C50"/>
    <mergeCell ref="A4:D8"/>
    <mergeCell ref="E8:N8"/>
    <mergeCell ref="G6:G7"/>
    <mergeCell ref="H6:I6"/>
    <mergeCell ref="J6:J7"/>
    <mergeCell ref="K6:K7"/>
    <mergeCell ref="L6:L7"/>
    <mergeCell ref="M6:M7"/>
    <mergeCell ref="F4:N4"/>
    <mergeCell ref="F5:I5"/>
    <mergeCell ref="J5:M5"/>
    <mergeCell ref="N5:N7"/>
    <mergeCell ref="F6:F7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zoomScale="84" zoomScaleNormal="84" workbookViewId="0">
      <selection sqref="A1:A2"/>
    </sheetView>
  </sheetViews>
  <sheetFormatPr defaultRowHeight="12.75" x14ac:dyDescent="0.2"/>
  <cols>
    <col min="1" max="1" width="9.140625" style="17"/>
    <col min="2" max="2" width="17.85546875" style="17" customWidth="1"/>
    <col min="3" max="3" width="20.28515625" style="17" customWidth="1"/>
    <col min="4" max="4" width="29.28515625" style="17" customWidth="1"/>
    <col min="5" max="5" width="14.85546875" style="17" customWidth="1"/>
    <col min="6" max="6" width="12" style="17" customWidth="1"/>
    <col min="7" max="7" width="14.85546875" style="17" customWidth="1"/>
    <col min="8" max="8" width="15.7109375" style="17" customWidth="1"/>
    <col min="9" max="9" width="14.85546875" style="17" customWidth="1"/>
    <col min="10" max="10" width="12.28515625" style="17" customWidth="1"/>
    <col min="11" max="14" width="14.85546875" style="17" customWidth="1"/>
    <col min="15" max="16384" width="9.140625" style="17"/>
  </cols>
  <sheetData>
    <row r="1" spans="1:14" x14ac:dyDescent="0.2">
      <c r="A1" s="17" t="s">
        <v>199</v>
      </c>
    </row>
    <row r="2" spans="1:14" x14ac:dyDescent="0.2">
      <c r="A2" s="36" t="s">
        <v>198</v>
      </c>
    </row>
    <row r="4" spans="1:14" s="37" customFormat="1" ht="27.75" customHeight="1" x14ac:dyDescent="0.2">
      <c r="A4" s="357" t="s">
        <v>250</v>
      </c>
      <c r="B4" s="358"/>
      <c r="C4" s="358"/>
      <c r="D4" s="358"/>
      <c r="E4" s="296" t="s">
        <v>325</v>
      </c>
      <c r="F4" s="297" t="s">
        <v>326</v>
      </c>
      <c r="G4" s="347"/>
      <c r="H4" s="347"/>
      <c r="I4" s="347"/>
      <c r="J4" s="347"/>
      <c r="K4" s="347"/>
      <c r="L4" s="347"/>
      <c r="M4" s="347"/>
      <c r="N4" s="347"/>
    </row>
    <row r="5" spans="1:14" s="37" customFormat="1" ht="27" customHeight="1" x14ac:dyDescent="0.2">
      <c r="A5" s="359"/>
      <c r="B5" s="360"/>
      <c r="C5" s="360"/>
      <c r="D5" s="360"/>
      <c r="E5" s="296"/>
      <c r="F5" s="296" t="s">
        <v>327</v>
      </c>
      <c r="G5" s="296"/>
      <c r="H5" s="296"/>
      <c r="I5" s="296"/>
      <c r="J5" s="297" t="s">
        <v>328</v>
      </c>
      <c r="K5" s="347"/>
      <c r="L5" s="347"/>
      <c r="M5" s="347"/>
      <c r="N5" s="297" t="s">
        <v>329</v>
      </c>
    </row>
    <row r="6" spans="1:14" s="37" customFormat="1" ht="33.75" customHeight="1" x14ac:dyDescent="0.2">
      <c r="A6" s="359"/>
      <c r="B6" s="360"/>
      <c r="C6" s="360"/>
      <c r="D6" s="360"/>
      <c r="E6" s="296"/>
      <c r="F6" s="296" t="s">
        <v>330</v>
      </c>
      <c r="G6" s="297" t="s">
        <v>331</v>
      </c>
      <c r="H6" s="297" t="s">
        <v>332</v>
      </c>
      <c r="I6" s="297"/>
      <c r="J6" s="296" t="s">
        <v>330</v>
      </c>
      <c r="K6" s="344" t="s">
        <v>333</v>
      </c>
      <c r="L6" s="344" t="s">
        <v>334</v>
      </c>
      <c r="M6" s="344" t="s">
        <v>335</v>
      </c>
      <c r="N6" s="297"/>
    </row>
    <row r="7" spans="1:14" s="37" customFormat="1" ht="51" customHeight="1" x14ac:dyDescent="0.2">
      <c r="A7" s="359"/>
      <c r="B7" s="360"/>
      <c r="C7" s="360"/>
      <c r="D7" s="360"/>
      <c r="E7" s="296"/>
      <c r="F7" s="296"/>
      <c r="G7" s="297"/>
      <c r="H7" s="108" t="s">
        <v>336</v>
      </c>
      <c r="I7" s="108" t="s">
        <v>337</v>
      </c>
      <c r="J7" s="296"/>
      <c r="K7" s="346"/>
      <c r="L7" s="346"/>
      <c r="M7" s="346"/>
      <c r="N7" s="297"/>
    </row>
    <row r="8" spans="1:14" s="37" customFormat="1" ht="27.75" customHeight="1" x14ac:dyDescent="0.2">
      <c r="A8" s="361"/>
      <c r="B8" s="362"/>
      <c r="C8" s="362"/>
      <c r="D8" s="362"/>
      <c r="E8" s="324" t="s">
        <v>338</v>
      </c>
      <c r="F8" s="328"/>
      <c r="G8" s="328"/>
      <c r="H8" s="328"/>
      <c r="I8" s="328"/>
      <c r="J8" s="328"/>
      <c r="K8" s="328"/>
      <c r="L8" s="328"/>
      <c r="M8" s="328"/>
      <c r="N8" s="329"/>
    </row>
    <row r="9" spans="1:14" s="38" customFormat="1" x14ac:dyDescent="0.2">
      <c r="A9" s="117" t="s">
        <v>44</v>
      </c>
      <c r="B9" s="117"/>
      <c r="C9" s="117"/>
      <c r="D9" s="117"/>
      <c r="E9" s="118">
        <v>171610</v>
      </c>
      <c r="F9" s="118">
        <v>77034</v>
      </c>
      <c r="G9" s="118">
        <v>11677</v>
      </c>
      <c r="H9" s="118">
        <v>19076</v>
      </c>
      <c r="I9" s="118">
        <v>46281</v>
      </c>
      <c r="J9" s="118">
        <v>76030</v>
      </c>
      <c r="K9" s="118">
        <v>68760</v>
      </c>
      <c r="L9" s="118">
        <v>7132</v>
      </c>
      <c r="M9" s="118">
        <v>138</v>
      </c>
      <c r="N9" s="118">
        <v>18546</v>
      </c>
    </row>
    <row r="10" spans="1:14" s="37" customFormat="1" x14ac:dyDescent="0.2">
      <c r="A10" s="363"/>
      <c r="B10" s="363" t="s">
        <v>147</v>
      </c>
      <c r="C10" s="119"/>
      <c r="D10" s="119"/>
      <c r="E10" s="120">
        <v>11223</v>
      </c>
      <c r="F10" s="120">
        <v>6031</v>
      </c>
      <c r="G10" s="120">
        <v>907</v>
      </c>
      <c r="H10" s="120">
        <v>1499</v>
      </c>
      <c r="I10" s="120">
        <v>3625</v>
      </c>
      <c r="J10" s="120">
        <v>4039</v>
      </c>
      <c r="K10" s="120">
        <v>3804</v>
      </c>
      <c r="L10" s="120" t="s">
        <v>2</v>
      </c>
      <c r="M10" s="120" t="s">
        <v>2</v>
      </c>
      <c r="N10" s="120">
        <v>1153</v>
      </c>
    </row>
    <row r="11" spans="1:14" s="37" customFormat="1" x14ac:dyDescent="0.2">
      <c r="A11" s="364"/>
      <c r="B11" s="364"/>
      <c r="C11" s="363" t="s">
        <v>46</v>
      </c>
      <c r="D11" s="119"/>
      <c r="E11" s="120">
        <v>9556</v>
      </c>
      <c r="F11" s="120">
        <v>5153</v>
      </c>
      <c r="G11" s="120">
        <v>783</v>
      </c>
      <c r="H11" s="120">
        <v>1240</v>
      </c>
      <c r="I11" s="120">
        <v>3130</v>
      </c>
      <c r="J11" s="120">
        <v>3406</v>
      </c>
      <c r="K11" s="120">
        <v>3200</v>
      </c>
      <c r="L11" s="120">
        <v>189</v>
      </c>
      <c r="M11" s="120">
        <v>17</v>
      </c>
      <c r="N11" s="120">
        <v>997</v>
      </c>
    </row>
    <row r="12" spans="1:14" s="37" customFormat="1" x14ac:dyDescent="0.2">
      <c r="A12" s="364"/>
      <c r="B12" s="364"/>
      <c r="C12" s="364"/>
      <c r="D12" s="119" t="s">
        <v>47</v>
      </c>
      <c r="E12" s="120">
        <v>425</v>
      </c>
      <c r="F12" s="120">
        <v>39</v>
      </c>
      <c r="G12" s="120" t="s">
        <v>2</v>
      </c>
      <c r="H12" s="120" t="s">
        <v>2</v>
      </c>
      <c r="I12" s="120">
        <v>36</v>
      </c>
      <c r="J12" s="120">
        <v>321</v>
      </c>
      <c r="K12" s="120">
        <v>297</v>
      </c>
      <c r="L12" s="120" t="s">
        <v>2</v>
      </c>
      <c r="M12" s="120" t="s">
        <v>2</v>
      </c>
      <c r="N12" s="120">
        <v>65</v>
      </c>
    </row>
    <row r="13" spans="1:14" s="37" customFormat="1" x14ac:dyDescent="0.2">
      <c r="A13" s="364"/>
      <c r="B13" s="364"/>
      <c r="C13" s="364"/>
      <c r="D13" s="119" t="s">
        <v>48</v>
      </c>
      <c r="E13" s="120">
        <v>7816</v>
      </c>
      <c r="F13" s="120">
        <v>4884</v>
      </c>
      <c r="G13" s="120">
        <v>757</v>
      </c>
      <c r="H13" s="120">
        <v>1190</v>
      </c>
      <c r="I13" s="120">
        <v>2937</v>
      </c>
      <c r="J13" s="120">
        <v>2438</v>
      </c>
      <c r="K13" s="120">
        <v>2324</v>
      </c>
      <c r="L13" s="120" t="s">
        <v>2</v>
      </c>
      <c r="M13" s="120" t="s">
        <v>2</v>
      </c>
      <c r="N13" s="120">
        <v>494</v>
      </c>
    </row>
    <row r="14" spans="1:14" s="37" customFormat="1" x14ac:dyDescent="0.2">
      <c r="A14" s="364"/>
      <c r="B14" s="364"/>
      <c r="C14" s="364"/>
      <c r="D14" s="119" t="s">
        <v>49</v>
      </c>
      <c r="E14" s="120">
        <v>314</v>
      </c>
      <c r="F14" s="120" t="s">
        <v>2</v>
      </c>
      <c r="G14" s="120" t="s">
        <v>2</v>
      </c>
      <c r="H14" s="120" t="s">
        <v>2</v>
      </c>
      <c r="I14" s="120" t="s">
        <v>2</v>
      </c>
      <c r="J14" s="120" t="s">
        <v>2</v>
      </c>
      <c r="K14" s="120">
        <v>137</v>
      </c>
      <c r="L14" s="120">
        <v>18</v>
      </c>
      <c r="M14" s="120" t="s">
        <v>2</v>
      </c>
      <c r="N14" s="120">
        <v>55</v>
      </c>
    </row>
    <row r="15" spans="1:14" s="37" customFormat="1" x14ac:dyDescent="0.2">
      <c r="A15" s="364"/>
      <c r="B15" s="364"/>
      <c r="C15" s="364"/>
      <c r="D15" s="119" t="s">
        <v>50</v>
      </c>
      <c r="E15" s="120">
        <v>183</v>
      </c>
      <c r="F15" s="120">
        <v>13</v>
      </c>
      <c r="G15" s="120" t="s">
        <v>8</v>
      </c>
      <c r="H15" s="120" t="s">
        <v>2</v>
      </c>
      <c r="I15" s="120" t="s">
        <v>2</v>
      </c>
      <c r="J15" s="120" t="s">
        <v>2</v>
      </c>
      <c r="K15" s="120">
        <v>110</v>
      </c>
      <c r="L15" s="120" t="s">
        <v>2</v>
      </c>
      <c r="M15" s="120" t="s">
        <v>8</v>
      </c>
      <c r="N15" s="120" t="s">
        <v>2</v>
      </c>
    </row>
    <row r="16" spans="1:14" s="37" customFormat="1" x14ac:dyDescent="0.2">
      <c r="A16" s="364"/>
      <c r="B16" s="364"/>
      <c r="C16" s="364"/>
      <c r="D16" s="119" t="s">
        <v>51</v>
      </c>
      <c r="E16" s="120">
        <v>818</v>
      </c>
      <c r="F16" s="120" t="s">
        <v>2</v>
      </c>
      <c r="G16" s="120" t="s">
        <v>2</v>
      </c>
      <c r="H16" s="120" t="s">
        <v>2</v>
      </c>
      <c r="I16" s="120" t="s">
        <v>2</v>
      </c>
      <c r="J16" s="120" t="s">
        <v>2</v>
      </c>
      <c r="K16" s="120">
        <v>332</v>
      </c>
      <c r="L16" s="120">
        <v>25</v>
      </c>
      <c r="M16" s="120" t="s">
        <v>2</v>
      </c>
      <c r="N16" s="120" t="s">
        <v>2</v>
      </c>
    </row>
    <row r="17" spans="1:14" s="37" customFormat="1" x14ac:dyDescent="0.2">
      <c r="A17" s="364"/>
      <c r="B17" s="364"/>
      <c r="C17" s="363" t="s">
        <v>52</v>
      </c>
      <c r="D17" s="119"/>
      <c r="E17" s="120">
        <v>1667</v>
      </c>
      <c r="F17" s="120">
        <v>878</v>
      </c>
      <c r="G17" s="120">
        <v>124</v>
      </c>
      <c r="H17" s="120">
        <v>259</v>
      </c>
      <c r="I17" s="120">
        <v>495</v>
      </c>
      <c r="J17" s="120">
        <v>633</v>
      </c>
      <c r="K17" s="120">
        <v>604</v>
      </c>
      <c r="L17" s="120" t="s">
        <v>2</v>
      </c>
      <c r="M17" s="120" t="s">
        <v>2</v>
      </c>
      <c r="N17" s="120">
        <v>156</v>
      </c>
    </row>
    <row r="18" spans="1:14" s="37" customFormat="1" x14ac:dyDescent="0.2">
      <c r="A18" s="364"/>
      <c r="B18" s="364"/>
      <c r="C18" s="364"/>
      <c r="D18" s="119" t="s">
        <v>53</v>
      </c>
      <c r="E18" s="120">
        <v>1453</v>
      </c>
      <c r="F18" s="120">
        <v>869</v>
      </c>
      <c r="G18" s="120">
        <v>124</v>
      </c>
      <c r="H18" s="120">
        <v>259</v>
      </c>
      <c r="I18" s="120">
        <v>486</v>
      </c>
      <c r="J18" s="120">
        <v>513</v>
      </c>
      <c r="K18" s="120">
        <v>494</v>
      </c>
      <c r="L18" s="120" t="s">
        <v>2</v>
      </c>
      <c r="M18" s="120" t="s">
        <v>2</v>
      </c>
      <c r="N18" s="120">
        <v>71</v>
      </c>
    </row>
    <row r="19" spans="1:14" s="37" customFormat="1" ht="25.5" x14ac:dyDescent="0.2">
      <c r="A19" s="364"/>
      <c r="B19" s="364"/>
      <c r="C19" s="364"/>
      <c r="D19" s="119" t="s">
        <v>54</v>
      </c>
      <c r="E19" s="120">
        <v>214</v>
      </c>
      <c r="F19" s="120">
        <v>9</v>
      </c>
      <c r="G19" s="120" t="s">
        <v>8</v>
      </c>
      <c r="H19" s="120" t="s">
        <v>8</v>
      </c>
      <c r="I19" s="120">
        <v>9</v>
      </c>
      <c r="J19" s="120">
        <v>120</v>
      </c>
      <c r="K19" s="120">
        <v>110</v>
      </c>
      <c r="L19" s="120">
        <v>10</v>
      </c>
      <c r="M19" s="120" t="s">
        <v>8</v>
      </c>
      <c r="N19" s="120">
        <v>85</v>
      </c>
    </row>
    <row r="20" spans="1:14" s="37" customFormat="1" x14ac:dyDescent="0.2">
      <c r="A20" s="364"/>
      <c r="B20" s="363" t="s">
        <v>180</v>
      </c>
      <c r="C20" s="119"/>
      <c r="D20" s="119"/>
      <c r="E20" s="120">
        <v>50191</v>
      </c>
      <c r="F20" s="120">
        <v>18177</v>
      </c>
      <c r="G20" s="120">
        <v>3058</v>
      </c>
      <c r="H20" s="120">
        <v>4014</v>
      </c>
      <c r="I20" s="120">
        <v>11105</v>
      </c>
      <c r="J20" s="120">
        <v>25744</v>
      </c>
      <c r="K20" s="120">
        <v>22899</v>
      </c>
      <c r="L20" s="120">
        <v>2828</v>
      </c>
      <c r="M20" s="120">
        <v>17</v>
      </c>
      <c r="N20" s="120">
        <v>6270</v>
      </c>
    </row>
    <row r="21" spans="1:14" s="37" customFormat="1" x14ac:dyDescent="0.2">
      <c r="A21" s="364"/>
      <c r="B21" s="364"/>
      <c r="C21" s="363" t="s">
        <v>56</v>
      </c>
      <c r="D21" s="119"/>
      <c r="E21" s="120">
        <v>2130</v>
      </c>
      <c r="F21" s="120">
        <v>869</v>
      </c>
      <c r="G21" s="120">
        <v>111</v>
      </c>
      <c r="H21" s="120">
        <v>234</v>
      </c>
      <c r="I21" s="120">
        <v>524</v>
      </c>
      <c r="J21" s="120">
        <v>961</v>
      </c>
      <c r="K21" s="120">
        <v>853</v>
      </c>
      <c r="L21" s="120" t="s">
        <v>2</v>
      </c>
      <c r="M21" s="120" t="s">
        <v>2</v>
      </c>
      <c r="N21" s="120">
        <v>300</v>
      </c>
    </row>
    <row r="22" spans="1:14" s="37" customFormat="1" x14ac:dyDescent="0.2">
      <c r="A22" s="364"/>
      <c r="B22" s="364"/>
      <c r="C22" s="364"/>
      <c r="D22" s="119" t="s">
        <v>57</v>
      </c>
      <c r="E22" s="120">
        <v>42</v>
      </c>
      <c r="F22" s="120" t="s">
        <v>2</v>
      </c>
      <c r="G22" s="120" t="s">
        <v>8</v>
      </c>
      <c r="H22" s="120" t="s">
        <v>8</v>
      </c>
      <c r="I22" s="120" t="s">
        <v>2</v>
      </c>
      <c r="J22" s="120">
        <v>27</v>
      </c>
      <c r="K22" s="120">
        <v>24</v>
      </c>
      <c r="L22" s="120">
        <v>3</v>
      </c>
      <c r="M22" s="120" t="s">
        <v>8</v>
      </c>
      <c r="N22" s="120" t="s">
        <v>2</v>
      </c>
    </row>
    <row r="23" spans="1:14" s="37" customFormat="1" x14ac:dyDescent="0.2">
      <c r="A23" s="364"/>
      <c r="B23" s="364"/>
      <c r="C23" s="364"/>
      <c r="D23" s="119" t="s">
        <v>58</v>
      </c>
      <c r="E23" s="120">
        <v>206</v>
      </c>
      <c r="F23" s="120">
        <v>8</v>
      </c>
      <c r="G23" s="120" t="s">
        <v>8</v>
      </c>
      <c r="H23" s="120" t="s">
        <v>8</v>
      </c>
      <c r="I23" s="120">
        <v>8</v>
      </c>
      <c r="J23" s="120">
        <v>136</v>
      </c>
      <c r="K23" s="120">
        <v>110</v>
      </c>
      <c r="L23" s="120">
        <v>26</v>
      </c>
      <c r="M23" s="120" t="s">
        <v>8</v>
      </c>
      <c r="N23" s="120">
        <v>62</v>
      </c>
    </row>
    <row r="24" spans="1:14" s="37" customFormat="1" x14ac:dyDescent="0.2">
      <c r="A24" s="364"/>
      <c r="B24" s="364"/>
      <c r="C24" s="364"/>
      <c r="D24" s="119" t="s">
        <v>59</v>
      </c>
      <c r="E24" s="120">
        <v>306</v>
      </c>
      <c r="F24" s="120" t="s">
        <v>2</v>
      </c>
      <c r="G24" s="120" t="s">
        <v>2</v>
      </c>
      <c r="H24" s="120" t="s">
        <v>2</v>
      </c>
      <c r="I24" s="120" t="s">
        <v>2</v>
      </c>
      <c r="J24" s="120">
        <v>142</v>
      </c>
      <c r="K24" s="120">
        <v>128</v>
      </c>
      <c r="L24" s="120">
        <v>14</v>
      </c>
      <c r="M24" s="120" t="s">
        <v>8</v>
      </c>
      <c r="N24" s="120" t="s">
        <v>2</v>
      </c>
    </row>
    <row r="25" spans="1:14" s="37" customFormat="1" x14ac:dyDescent="0.2">
      <c r="A25" s="364"/>
      <c r="B25" s="364"/>
      <c r="C25" s="364"/>
      <c r="D25" s="119" t="s">
        <v>60</v>
      </c>
      <c r="E25" s="120">
        <v>796</v>
      </c>
      <c r="F25" s="120" t="s">
        <v>2</v>
      </c>
      <c r="G25" s="120" t="s">
        <v>2</v>
      </c>
      <c r="H25" s="120" t="s">
        <v>2</v>
      </c>
      <c r="I25" s="120">
        <v>245</v>
      </c>
      <c r="J25" s="120" t="s">
        <v>2</v>
      </c>
      <c r="K25" s="120" t="s">
        <v>2</v>
      </c>
      <c r="L25" s="120" t="s">
        <v>2</v>
      </c>
      <c r="M25" s="120" t="s">
        <v>2</v>
      </c>
      <c r="N25" s="120">
        <v>88</v>
      </c>
    </row>
    <row r="26" spans="1:14" s="37" customFormat="1" x14ac:dyDescent="0.2">
      <c r="A26" s="364"/>
      <c r="B26" s="364"/>
      <c r="C26" s="364"/>
      <c r="D26" s="119" t="s">
        <v>61</v>
      </c>
      <c r="E26" s="120">
        <v>521</v>
      </c>
      <c r="F26" s="120">
        <v>392</v>
      </c>
      <c r="G26" s="120">
        <v>53</v>
      </c>
      <c r="H26" s="120">
        <v>138</v>
      </c>
      <c r="I26" s="120">
        <v>201</v>
      </c>
      <c r="J26" s="120">
        <v>110</v>
      </c>
      <c r="K26" s="120">
        <v>102</v>
      </c>
      <c r="L26" s="120">
        <v>8</v>
      </c>
      <c r="M26" s="120" t="s">
        <v>8</v>
      </c>
      <c r="N26" s="120">
        <v>19</v>
      </c>
    </row>
    <row r="27" spans="1:14" s="37" customFormat="1" x14ac:dyDescent="0.2">
      <c r="A27" s="364"/>
      <c r="B27" s="364"/>
      <c r="C27" s="364"/>
      <c r="D27" s="119" t="s">
        <v>62</v>
      </c>
      <c r="E27" s="120">
        <v>259</v>
      </c>
      <c r="F27" s="120">
        <v>4</v>
      </c>
      <c r="G27" s="120" t="s">
        <v>8</v>
      </c>
      <c r="H27" s="120" t="s">
        <v>8</v>
      </c>
      <c r="I27" s="120">
        <v>4</v>
      </c>
      <c r="J27" s="120" t="s">
        <v>2</v>
      </c>
      <c r="K27" s="120" t="s">
        <v>2</v>
      </c>
      <c r="L27" s="120">
        <v>4</v>
      </c>
      <c r="M27" s="120" t="s">
        <v>8</v>
      </c>
      <c r="N27" s="120" t="s">
        <v>2</v>
      </c>
    </row>
    <row r="28" spans="1:14" s="37" customFormat="1" x14ac:dyDescent="0.2">
      <c r="A28" s="364"/>
      <c r="B28" s="364"/>
      <c r="C28" s="363" t="s">
        <v>63</v>
      </c>
      <c r="D28" s="119"/>
      <c r="E28" s="120">
        <v>48061</v>
      </c>
      <c r="F28" s="120">
        <v>17308</v>
      </c>
      <c r="G28" s="120">
        <v>2947</v>
      </c>
      <c r="H28" s="120">
        <v>3780</v>
      </c>
      <c r="I28" s="120">
        <v>10581</v>
      </c>
      <c r="J28" s="120">
        <v>24783</v>
      </c>
      <c r="K28" s="120">
        <v>22046</v>
      </c>
      <c r="L28" s="120" t="s">
        <v>2</v>
      </c>
      <c r="M28" s="120" t="s">
        <v>2</v>
      </c>
      <c r="N28" s="120">
        <v>5970</v>
      </c>
    </row>
    <row r="29" spans="1:14" s="37" customFormat="1" ht="25.5" x14ac:dyDescent="0.2">
      <c r="A29" s="364"/>
      <c r="B29" s="364"/>
      <c r="C29" s="364"/>
      <c r="D29" s="119" t="s">
        <v>64</v>
      </c>
      <c r="E29" s="120">
        <v>44666</v>
      </c>
      <c r="F29" s="120">
        <v>16534</v>
      </c>
      <c r="G29" s="120">
        <v>2845</v>
      </c>
      <c r="H29" s="120">
        <v>3664</v>
      </c>
      <c r="I29" s="120">
        <v>10025</v>
      </c>
      <c r="J29" s="120">
        <v>22976</v>
      </c>
      <c r="K29" s="120">
        <v>20434</v>
      </c>
      <c r="L29" s="120">
        <v>2531</v>
      </c>
      <c r="M29" s="120">
        <v>11</v>
      </c>
      <c r="N29" s="120">
        <v>5156</v>
      </c>
    </row>
    <row r="30" spans="1:14" s="37" customFormat="1" ht="25.5" x14ac:dyDescent="0.2">
      <c r="A30" s="364"/>
      <c r="B30" s="364"/>
      <c r="C30" s="364"/>
      <c r="D30" s="119" t="s">
        <v>65</v>
      </c>
      <c r="E30" s="120">
        <v>1480</v>
      </c>
      <c r="F30" s="120">
        <v>310</v>
      </c>
      <c r="G30" s="120">
        <v>49</v>
      </c>
      <c r="H30" s="120">
        <v>45</v>
      </c>
      <c r="I30" s="120">
        <v>216</v>
      </c>
      <c r="J30" s="120">
        <v>771</v>
      </c>
      <c r="K30" s="120">
        <v>668</v>
      </c>
      <c r="L30" s="120" t="s">
        <v>2</v>
      </c>
      <c r="M30" s="120" t="s">
        <v>2</v>
      </c>
      <c r="N30" s="120">
        <v>399</v>
      </c>
    </row>
    <row r="31" spans="1:14" s="37" customFormat="1" ht="25.5" x14ac:dyDescent="0.2">
      <c r="A31" s="364"/>
      <c r="B31" s="364"/>
      <c r="C31" s="364"/>
      <c r="D31" s="119" t="s">
        <v>66</v>
      </c>
      <c r="E31" s="120">
        <v>1915</v>
      </c>
      <c r="F31" s="120">
        <v>464</v>
      </c>
      <c r="G31" s="120">
        <v>53</v>
      </c>
      <c r="H31" s="120">
        <v>71</v>
      </c>
      <c r="I31" s="120">
        <v>340</v>
      </c>
      <c r="J31" s="120">
        <v>1036</v>
      </c>
      <c r="K31" s="120">
        <v>944</v>
      </c>
      <c r="L31" s="120" t="s">
        <v>2</v>
      </c>
      <c r="M31" s="120" t="s">
        <v>2</v>
      </c>
      <c r="N31" s="120">
        <v>415</v>
      </c>
    </row>
    <row r="32" spans="1:14" s="37" customFormat="1" x14ac:dyDescent="0.2">
      <c r="A32" s="364"/>
      <c r="B32" s="363" t="s">
        <v>149</v>
      </c>
      <c r="C32" s="119"/>
      <c r="D32" s="119"/>
      <c r="E32" s="120">
        <v>19425</v>
      </c>
      <c r="F32" s="120">
        <v>8418</v>
      </c>
      <c r="G32" s="120">
        <v>1138</v>
      </c>
      <c r="H32" s="120">
        <v>2178</v>
      </c>
      <c r="I32" s="120">
        <v>5102</v>
      </c>
      <c r="J32" s="120">
        <v>9057</v>
      </c>
      <c r="K32" s="120">
        <v>8193</v>
      </c>
      <c r="L32" s="120" t="s">
        <v>2</v>
      </c>
      <c r="M32" s="120" t="s">
        <v>2</v>
      </c>
      <c r="N32" s="120">
        <v>1950</v>
      </c>
    </row>
    <row r="33" spans="1:14" s="37" customFormat="1" x14ac:dyDescent="0.2">
      <c r="A33" s="364"/>
      <c r="B33" s="364"/>
      <c r="C33" s="363" t="s">
        <v>169</v>
      </c>
      <c r="D33" s="119"/>
      <c r="E33" s="120">
        <v>8040</v>
      </c>
      <c r="F33" s="120">
        <v>4699</v>
      </c>
      <c r="G33" s="120">
        <v>637</v>
      </c>
      <c r="H33" s="120">
        <v>1283</v>
      </c>
      <c r="I33" s="120">
        <v>2779</v>
      </c>
      <c r="J33" s="120">
        <v>2804</v>
      </c>
      <c r="K33" s="120">
        <v>2645</v>
      </c>
      <c r="L33" s="120" t="s">
        <v>2</v>
      </c>
      <c r="M33" s="120" t="s">
        <v>2</v>
      </c>
      <c r="N33" s="120">
        <v>537</v>
      </c>
    </row>
    <row r="34" spans="1:14" s="37" customFormat="1" x14ac:dyDescent="0.2">
      <c r="A34" s="364"/>
      <c r="B34" s="364"/>
      <c r="C34" s="364"/>
      <c r="D34" s="119" t="s">
        <v>69</v>
      </c>
      <c r="E34" s="120">
        <v>126</v>
      </c>
      <c r="F34" s="120" t="s">
        <v>2</v>
      </c>
      <c r="G34" s="120" t="s">
        <v>2</v>
      </c>
      <c r="H34" s="120" t="s">
        <v>2</v>
      </c>
      <c r="I34" s="120" t="s">
        <v>2</v>
      </c>
      <c r="J34" s="120">
        <v>53</v>
      </c>
      <c r="K34" s="120" t="s">
        <v>2</v>
      </c>
      <c r="L34" s="120" t="s">
        <v>2</v>
      </c>
      <c r="M34" s="120" t="s">
        <v>8</v>
      </c>
      <c r="N34" s="120" t="s">
        <v>2</v>
      </c>
    </row>
    <row r="35" spans="1:14" s="37" customFormat="1" ht="25.5" x14ac:dyDescent="0.2">
      <c r="A35" s="364"/>
      <c r="B35" s="364"/>
      <c r="C35" s="364"/>
      <c r="D35" s="119" t="s">
        <v>70</v>
      </c>
      <c r="E35" s="120">
        <v>124</v>
      </c>
      <c r="F35" s="120" t="s">
        <v>2</v>
      </c>
      <c r="G35" s="120" t="s">
        <v>2</v>
      </c>
      <c r="H35" s="120" t="s">
        <v>2</v>
      </c>
      <c r="I35" s="120" t="s">
        <v>2</v>
      </c>
      <c r="J35" s="120">
        <v>74</v>
      </c>
      <c r="K35" s="120">
        <v>51</v>
      </c>
      <c r="L35" s="120" t="s">
        <v>2</v>
      </c>
      <c r="M35" s="120" t="s">
        <v>2</v>
      </c>
      <c r="N35" s="120" t="s">
        <v>2</v>
      </c>
    </row>
    <row r="36" spans="1:14" s="37" customFormat="1" x14ac:dyDescent="0.2">
      <c r="A36" s="364"/>
      <c r="B36" s="364"/>
      <c r="C36" s="364"/>
      <c r="D36" s="119" t="s">
        <v>71</v>
      </c>
      <c r="E36" s="120">
        <v>6860</v>
      </c>
      <c r="F36" s="120">
        <v>4320</v>
      </c>
      <c r="G36" s="120">
        <v>581</v>
      </c>
      <c r="H36" s="120">
        <v>1203</v>
      </c>
      <c r="I36" s="120">
        <v>2536</v>
      </c>
      <c r="J36" s="120">
        <v>2200</v>
      </c>
      <c r="K36" s="120">
        <v>2094</v>
      </c>
      <c r="L36" s="120">
        <v>106</v>
      </c>
      <c r="M36" s="120" t="s">
        <v>8</v>
      </c>
      <c r="N36" s="120">
        <v>340</v>
      </c>
    </row>
    <row r="37" spans="1:14" s="37" customFormat="1" x14ac:dyDescent="0.2">
      <c r="A37" s="364"/>
      <c r="B37" s="364"/>
      <c r="C37" s="364"/>
      <c r="D37" s="119" t="s">
        <v>72</v>
      </c>
      <c r="E37" s="120">
        <v>930</v>
      </c>
      <c r="F37" s="120">
        <v>303</v>
      </c>
      <c r="G37" s="120">
        <v>41</v>
      </c>
      <c r="H37" s="120">
        <v>61</v>
      </c>
      <c r="I37" s="120">
        <v>201</v>
      </c>
      <c r="J37" s="120">
        <v>477</v>
      </c>
      <c r="K37" s="120" t="s">
        <v>2</v>
      </c>
      <c r="L37" s="120">
        <v>25</v>
      </c>
      <c r="M37" s="120" t="s">
        <v>2</v>
      </c>
      <c r="N37" s="120">
        <v>150</v>
      </c>
    </row>
    <row r="38" spans="1:14" s="37" customFormat="1" x14ac:dyDescent="0.2">
      <c r="A38" s="364"/>
      <c r="B38" s="364"/>
      <c r="C38" s="363" t="s">
        <v>181</v>
      </c>
      <c r="D38" s="119"/>
      <c r="E38" s="120">
        <v>8291</v>
      </c>
      <c r="F38" s="120">
        <v>1914</v>
      </c>
      <c r="G38" s="120">
        <v>211</v>
      </c>
      <c r="H38" s="120">
        <v>417</v>
      </c>
      <c r="I38" s="120">
        <v>1286</v>
      </c>
      <c r="J38" s="120">
        <v>5161</v>
      </c>
      <c r="K38" s="120">
        <v>4544</v>
      </c>
      <c r="L38" s="120">
        <v>603</v>
      </c>
      <c r="M38" s="120">
        <v>14</v>
      </c>
      <c r="N38" s="120">
        <v>1216</v>
      </c>
    </row>
    <row r="39" spans="1:14" s="37" customFormat="1" x14ac:dyDescent="0.2">
      <c r="A39" s="364"/>
      <c r="B39" s="364"/>
      <c r="C39" s="364"/>
      <c r="D39" s="119" t="s">
        <v>74</v>
      </c>
      <c r="E39" s="120">
        <v>651</v>
      </c>
      <c r="F39" s="120">
        <v>33</v>
      </c>
      <c r="G39" s="120">
        <v>4</v>
      </c>
      <c r="H39" s="120" t="s">
        <v>2</v>
      </c>
      <c r="I39" s="120" t="s">
        <v>2</v>
      </c>
      <c r="J39" s="120">
        <v>438</v>
      </c>
      <c r="K39" s="120">
        <v>305</v>
      </c>
      <c r="L39" s="120" t="s">
        <v>2</v>
      </c>
      <c r="M39" s="120" t="s">
        <v>2</v>
      </c>
      <c r="N39" s="120">
        <v>180</v>
      </c>
    </row>
    <row r="40" spans="1:14" s="37" customFormat="1" x14ac:dyDescent="0.2">
      <c r="A40" s="364"/>
      <c r="B40" s="364"/>
      <c r="C40" s="364"/>
      <c r="D40" s="119" t="s">
        <v>75</v>
      </c>
      <c r="E40" s="120">
        <v>181</v>
      </c>
      <c r="F40" s="120">
        <v>5</v>
      </c>
      <c r="G40" s="120" t="s">
        <v>2</v>
      </c>
      <c r="H40" s="120" t="s">
        <v>8</v>
      </c>
      <c r="I40" s="120" t="s">
        <v>2</v>
      </c>
      <c r="J40" s="120">
        <v>144</v>
      </c>
      <c r="K40" s="120">
        <v>131</v>
      </c>
      <c r="L40" s="120" t="s">
        <v>2</v>
      </c>
      <c r="M40" s="120" t="s">
        <v>2</v>
      </c>
      <c r="N40" s="120">
        <v>32</v>
      </c>
    </row>
    <row r="41" spans="1:14" s="37" customFormat="1" x14ac:dyDescent="0.2">
      <c r="A41" s="364"/>
      <c r="B41" s="364"/>
      <c r="C41" s="364"/>
      <c r="D41" s="119" t="s">
        <v>76</v>
      </c>
      <c r="E41" s="120">
        <v>5938</v>
      </c>
      <c r="F41" s="120">
        <v>1786</v>
      </c>
      <c r="G41" s="120">
        <v>197</v>
      </c>
      <c r="H41" s="120">
        <v>399</v>
      </c>
      <c r="I41" s="120">
        <v>1190</v>
      </c>
      <c r="J41" s="120">
        <v>3685</v>
      </c>
      <c r="K41" s="120">
        <v>3349</v>
      </c>
      <c r="L41" s="120">
        <v>329</v>
      </c>
      <c r="M41" s="120">
        <v>7</v>
      </c>
      <c r="N41" s="120">
        <v>467</v>
      </c>
    </row>
    <row r="42" spans="1:14" s="37" customFormat="1" x14ac:dyDescent="0.2">
      <c r="A42" s="364"/>
      <c r="B42" s="364"/>
      <c r="C42" s="364"/>
      <c r="D42" s="119" t="s">
        <v>77</v>
      </c>
      <c r="E42" s="120">
        <v>1521</v>
      </c>
      <c r="F42" s="120">
        <v>90</v>
      </c>
      <c r="G42" s="120" t="s">
        <v>2</v>
      </c>
      <c r="H42" s="120" t="s">
        <v>2</v>
      </c>
      <c r="I42" s="120">
        <v>67</v>
      </c>
      <c r="J42" s="120">
        <v>894</v>
      </c>
      <c r="K42" s="120">
        <v>759</v>
      </c>
      <c r="L42" s="120" t="s">
        <v>2</v>
      </c>
      <c r="M42" s="120" t="s">
        <v>2</v>
      </c>
      <c r="N42" s="120">
        <v>537</v>
      </c>
    </row>
    <row r="43" spans="1:14" s="37" customFormat="1" x14ac:dyDescent="0.2">
      <c r="A43" s="364"/>
      <c r="B43" s="364"/>
      <c r="C43" s="363" t="s">
        <v>170</v>
      </c>
      <c r="D43" s="119"/>
      <c r="E43" s="120">
        <v>3094</v>
      </c>
      <c r="F43" s="120">
        <v>1805</v>
      </c>
      <c r="G43" s="120">
        <v>290</v>
      </c>
      <c r="H43" s="120">
        <v>478</v>
      </c>
      <c r="I43" s="120">
        <v>1037</v>
      </c>
      <c r="J43" s="120">
        <v>1092</v>
      </c>
      <c r="K43" s="120">
        <v>1004</v>
      </c>
      <c r="L43" s="120">
        <v>86</v>
      </c>
      <c r="M43" s="120">
        <v>2</v>
      </c>
      <c r="N43" s="120">
        <v>197</v>
      </c>
    </row>
    <row r="44" spans="1:14" s="37" customFormat="1" x14ac:dyDescent="0.2">
      <c r="A44" s="364"/>
      <c r="B44" s="364"/>
      <c r="C44" s="364"/>
      <c r="D44" s="119" t="s">
        <v>79</v>
      </c>
      <c r="E44" s="120">
        <v>2698</v>
      </c>
      <c r="F44" s="120">
        <v>1688</v>
      </c>
      <c r="G44" s="120">
        <v>273</v>
      </c>
      <c r="H44" s="120">
        <v>446</v>
      </c>
      <c r="I44" s="120">
        <v>969</v>
      </c>
      <c r="J44" s="120">
        <v>887</v>
      </c>
      <c r="K44" s="120">
        <v>827</v>
      </c>
      <c r="L44" s="120">
        <v>58</v>
      </c>
      <c r="M44" s="120">
        <v>2</v>
      </c>
      <c r="N44" s="120">
        <v>123</v>
      </c>
    </row>
    <row r="45" spans="1:14" s="37" customFormat="1" x14ac:dyDescent="0.2">
      <c r="A45" s="364"/>
      <c r="B45" s="364"/>
      <c r="C45" s="364"/>
      <c r="D45" s="119" t="s">
        <v>80</v>
      </c>
      <c r="E45" s="120">
        <v>318</v>
      </c>
      <c r="F45" s="120">
        <v>114</v>
      </c>
      <c r="G45" s="120">
        <v>17</v>
      </c>
      <c r="H45" s="120">
        <v>32</v>
      </c>
      <c r="I45" s="120">
        <v>65</v>
      </c>
      <c r="J45" s="120" t="s">
        <v>2</v>
      </c>
      <c r="K45" s="120" t="s">
        <v>2</v>
      </c>
      <c r="L45" s="120" t="s">
        <v>2</v>
      </c>
      <c r="M45" s="120" t="s">
        <v>8</v>
      </c>
      <c r="N45" s="120" t="s">
        <v>2</v>
      </c>
    </row>
    <row r="46" spans="1:14" s="37" customFormat="1" x14ac:dyDescent="0.2">
      <c r="A46" s="364"/>
      <c r="B46" s="364"/>
      <c r="C46" s="364"/>
      <c r="D46" s="119" t="s">
        <v>81</v>
      </c>
      <c r="E46" s="120">
        <v>78</v>
      </c>
      <c r="F46" s="120">
        <v>3</v>
      </c>
      <c r="G46" s="120" t="s">
        <v>8</v>
      </c>
      <c r="H46" s="120" t="s">
        <v>8</v>
      </c>
      <c r="I46" s="120">
        <v>3</v>
      </c>
      <c r="J46" s="120" t="s">
        <v>2</v>
      </c>
      <c r="K46" s="120" t="s">
        <v>2</v>
      </c>
      <c r="L46" s="120" t="s">
        <v>2</v>
      </c>
      <c r="M46" s="120" t="s">
        <v>8</v>
      </c>
      <c r="N46" s="120" t="s">
        <v>2</v>
      </c>
    </row>
    <row r="47" spans="1:14" s="37" customFormat="1" x14ac:dyDescent="0.2">
      <c r="A47" s="364"/>
      <c r="B47" s="363" t="s">
        <v>182</v>
      </c>
      <c r="C47" s="119"/>
      <c r="D47" s="119"/>
      <c r="E47" s="120">
        <v>19804</v>
      </c>
      <c r="F47" s="120">
        <v>10205</v>
      </c>
      <c r="G47" s="120">
        <v>1655</v>
      </c>
      <c r="H47" s="120">
        <v>2779</v>
      </c>
      <c r="I47" s="120">
        <v>5771</v>
      </c>
      <c r="J47" s="120">
        <v>6934</v>
      </c>
      <c r="K47" s="120">
        <v>6519</v>
      </c>
      <c r="L47" s="120" t="s">
        <v>2</v>
      </c>
      <c r="M47" s="120" t="s">
        <v>2</v>
      </c>
      <c r="N47" s="120">
        <v>2665</v>
      </c>
    </row>
    <row r="48" spans="1:14" s="37" customFormat="1" x14ac:dyDescent="0.2">
      <c r="A48" s="364"/>
      <c r="B48" s="364"/>
      <c r="C48" s="363" t="s">
        <v>83</v>
      </c>
      <c r="D48" s="119"/>
      <c r="E48" s="120">
        <v>1232</v>
      </c>
      <c r="F48" s="120">
        <v>760</v>
      </c>
      <c r="G48" s="120">
        <v>97</v>
      </c>
      <c r="H48" s="120">
        <v>210</v>
      </c>
      <c r="I48" s="120">
        <v>453</v>
      </c>
      <c r="J48" s="120">
        <v>368</v>
      </c>
      <c r="K48" s="120">
        <v>342</v>
      </c>
      <c r="L48" s="120">
        <v>26</v>
      </c>
      <c r="M48" s="120" t="s">
        <v>8</v>
      </c>
      <c r="N48" s="120">
        <v>104</v>
      </c>
    </row>
    <row r="49" spans="1:15" s="37" customFormat="1" x14ac:dyDescent="0.2">
      <c r="A49" s="364"/>
      <c r="B49" s="364"/>
      <c r="C49" s="364"/>
      <c r="D49" s="119" t="s">
        <v>84</v>
      </c>
      <c r="E49" s="120">
        <v>81</v>
      </c>
      <c r="F49" s="120" t="s">
        <v>2</v>
      </c>
      <c r="G49" s="120" t="s">
        <v>8</v>
      </c>
      <c r="H49" s="120" t="s">
        <v>8</v>
      </c>
      <c r="I49" s="120" t="s">
        <v>2</v>
      </c>
      <c r="J49" s="120" t="s">
        <v>2</v>
      </c>
      <c r="K49" s="120" t="s">
        <v>2</v>
      </c>
      <c r="L49" s="120">
        <v>6</v>
      </c>
      <c r="M49" s="120" t="s">
        <v>8</v>
      </c>
      <c r="N49" s="120">
        <v>33</v>
      </c>
    </row>
    <row r="50" spans="1:15" s="37" customFormat="1" x14ac:dyDescent="0.2">
      <c r="A50" s="364"/>
      <c r="B50" s="364"/>
      <c r="C50" s="364"/>
      <c r="D50" s="119" t="s">
        <v>85</v>
      </c>
      <c r="E50" s="120">
        <v>1151</v>
      </c>
      <c r="F50" s="120" t="s">
        <v>2</v>
      </c>
      <c r="G50" s="120">
        <v>97</v>
      </c>
      <c r="H50" s="120">
        <v>210</v>
      </c>
      <c r="I50" s="120" t="s">
        <v>2</v>
      </c>
      <c r="J50" s="120" t="s">
        <v>2</v>
      </c>
      <c r="K50" s="120" t="s">
        <v>2</v>
      </c>
      <c r="L50" s="120">
        <v>20</v>
      </c>
      <c r="M50" s="120" t="s">
        <v>8</v>
      </c>
      <c r="N50" s="120">
        <v>71</v>
      </c>
    </row>
    <row r="51" spans="1:15" s="37" customFormat="1" x14ac:dyDescent="0.2">
      <c r="A51" s="364"/>
      <c r="B51" s="364"/>
      <c r="C51" s="363" t="s">
        <v>150</v>
      </c>
      <c r="D51" s="119"/>
      <c r="E51" s="120">
        <v>14683</v>
      </c>
      <c r="F51" s="120">
        <v>6834</v>
      </c>
      <c r="G51" s="120">
        <v>1152</v>
      </c>
      <c r="H51" s="120">
        <v>1831</v>
      </c>
      <c r="I51" s="120">
        <v>3851</v>
      </c>
      <c r="J51" s="120">
        <v>5592</v>
      </c>
      <c r="K51" s="120">
        <v>5258</v>
      </c>
      <c r="L51" s="120" t="s">
        <v>2</v>
      </c>
      <c r="M51" s="120" t="s">
        <v>2</v>
      </c>
      <c r="N51" s="120">
        <v>2257</v>
      </c>
    </row>
    <row r="52" spans="1:15" s="37" customFormat="1" x14ac:dyDescent="0.2">
      <c r="A52" s="364"/>
      <c r="B52" s="364"/>
      <c r="C52" s="364"/>
      <c r="D52" s="119" t="s">
        <v>87</v>
      </c>
      <c r="E52" s="120">
        <v>861</v>
      </c>
      <c r="F52" s="120">
        <v>103</v>
      </c>
      <c r="G52" s="120">
        <v>7</v>
      </c>
      <c r="H52" s="120" t="s">
        <v>2</v>
      </c>
      <c r="I52" s="120" t="s">
        <v>2</v>
      </c>
      <c r="J52" s="120">
        <v>452</v>
      </c>
      <c r="K52" s="120">
        <v>402</v>
      </c>
      <c r="L52" s="120">
        <v>50</v>
      </c>
      <c r="M52" s="120" t="s">
        <v>8</v>
      </c>
      <c r="N52" s="120">
        <v>306</v>
      </c>
    </row>
    <row r="53" spans="1:15" s="37" customFormat="1" x14ac:dyDescent="0.2">
      <c r="A53" s="364"/>
      <c r="B53" s="364"/>
      <c r="C53" s="364"/>
      <c r="D53" s="119" t="s">
        <v>88</v>
      </c>
      <c r="E53" s="120">
        <v>355</v>
      </c>
      <c r="F53" s="120">
        <v>69</v>
      </c>
      <c r="G53" s="120">
        <v>13</v>
      </c>
      <c r="H53" s="120">
        <v>17</v>
      </c>
      <c r="I53" s="120">
        <v>39</v>
      </c>
      <c r="J53" s="120">
        <v>206</v>
      </c>
      <c r="K53" s="120">
        <v>136</v>
      </c>
      <c r="L53" s="120">
        <v>70</v>
      </c>
      <c r="M53" s="120" t="s">
        <v>8</v>
      </c>
      <c r="N53" s="120">
        <v>80</v>
      </c>
    </row>
    <row r="54" spans="1:15" s="37" customFormat="1" x14ac:dyDescent="0.2">
      <c r="A54" s="364"/>
      <c r="B54" s="364"/>
      <c r="C54" s="364"/>
      <c r="D54" s="119" t="s">
        <v>89</v>
      </c>
      <c r="E54" s="120">
        <v>411</v>
      </c>
      <c r="F54" s="120">
        <v>16</v>
      </c>
      <c r="G54" s="120" t="s">
        <v>8</v>
      </c>
      <c r="H54" s="120">
        <v>5</v>
      </c>
      <c r="I54" s="120">
        <v>11</v>
      </c>
      <c r="J54" s="120">
        <v>234</v>
      </c>
      <c r="K54" s="120">
        <v>217</v>
      </c>
      <c r="L54" s="120">
        <v>17</v>
      </c>
      <c r="M54" s="120" t="s">
        <v>8</v>
      </c>
      <c r="N54" s="120">
        <v>161</v>
      </c>
    </row>
    <row r="55" spans="1:15" s="37" customFormat="1" x14ac:dyDescent="0.2">
      <c r="A55" s="364"/>
      <c r="B55" s="364"/>
      <c r="C55" s="364"/>
      <c r="D55" s="119" t="s">
        <v>90</v>
      </c>
      <c r="E55" s="120">
        <v>11815</v>
      </c>
      <c r="F55" s="120">
        <v>6519</v>
      </c>
      <c r="G55" s="120">
        <v>1114</v>
      </c>
      <c r="H55" s="120">
        <v>1753</v>
      </c>
      <c r="I55" s="120">
        <v>3652</v>
      </c>
      <c r="J55" s="120">
        <v>3908</v>
      </c>
      <c r="K55" s="120">
        <v>3735</v>
      </c>
      <c r="L55" s="120" t="s">
        <v>2</v>
      </c>
      <c r="M55" s="120" t="s">
        <v>2</v>
      </c>
      <c r="N55" s="120">
        <v>1388</v>
      </c>
    </row>
    <row r="56" spans="1:15" s="37" customFormat="1" x14ac:dyDescent="0.2">
      <c r="A56" s="364"/>
      <c r="B56" s="364"/>
      <c r="C56" s="364"/>
      <c r="D56" s="119" t="s">
        <v>91</v>
      </c>
      <c r="E56" s="120">
        <v>239</v>
      </c>
      <c r="F56" s="120">
        <v>27</v>
      </c>
      <c r="G56" s="120">
        <v>3</v>
      </c>
      <c r="H56" s="120" t="s">
        <v>2</v>
      </c>
      <c r="I56" s="120" t="s">
        <v>2</v>
      </c>
      <c r="J56" s="120">
        <v>163</v>
      </c>
      <c r="K56" s="120">
        <v>149</v>
      </c>
      <c r="L56" s="120">
        <v>14</v>
      </c>
      <c r="M56" s="120" t="s">
        <v>8</v>
      </c>
      <c r="N56" s="120">
        <v>49</v>
      </c>
    </row>
    <row r="57" spans="1:15" s="37" customFormat="1" x14ac:dyDescent="0.2">
      <c r="A57" s="364"/>
      <c r="B57" s="364"/>
      <c r="C57" s="364"/>
      <c r="D57" s="119" t="s">
        <v>92</v>
      </c>
      <c r="E57" s="120">
        <v>1002</v>
      </c>
      <c r="F57" s="120">
        <v>100</v>
      </c>
      <c r="G57" s="120">
        <v>15</v>
      </c>
      <c r="H57" s="120">
        <v>21</v>
      </c>
      <c r="I57" s="120">
        <v>64</v>
      </c>
      <c r="J57" s="120">
        <v>629</v>
      </c>
      <c r="K57" s="120">
        <v>619</v>
      </c>
      <c r="L57" s="120">
        <v>10</v>
      </c>
      <c r="M57" s="120" t="s">
        <v>8</v>
      </c>
      <c r="N57" s="120">
        <v>273</v>
      </c>
    </row>
    <row r="58" spans="1:15" s="37" customFormat="1" x14ac:dyDescent="0.2">
      <c r="A58" s="364"/>
      <c r="B58" s="364"/>
      <c r="C58" s="363" t="s">
        <v>151</v>
      </c>
      <c r="D58" s="119"/>
      <c r="E58" s="120">
        <v>3889</v>
      </c>
      <c r="F58" s="120">
        <v>2611</v>
      </c>
      <c r="G58" s="120">
        <v>406</v>
      </c>
      <c r="H58" s="120">
        <v>738</v>
      </c>
      <c r="I58" s="120">
        <v>1467</v>
      </c>
      <c r="J58" s="120">
        <v>974</v>
      </c>
      <c r="K58" s="120">
        <v>919</v>
      </c>
      <c r="L58" s="120">
        <v>55</v>
      </c>
      <c r="M58" s="120" t="s">
        <v>8</v>
      </c>
      <c r="N58" s="120">
        <v>304</v>
      </c>
    </row>
    <row r="59" spans="1:15" s="37" customFormat="1" x14ac:dyDescent="0.2">
      <c r="A59" s="364"/>
      <c r="B59" s="364"/>
      <c r="C59" s="364"/>
      <c r="D59" s="119" t="s">
        <v>94</v>
      </c>
      <c r="E59" s="120">
        <v>470</v>
      </c>
      <c r="F59" s="120">
        <v>290</v>
      </c>
      <c r="G59" s="120">
        <v>44</v>
      </c>
      <c r="H59" s="120">
        <v>77</v>
      </c>
      <c r="I59" s="120">
        <v>169</v>
      </c>
      <c r="J59" s="120">
        <v>135</v>
      </c>
      <c r="K59" s="120">
        <v>130</v>
      </c>
      <c r="L59" s="120">
        <v>5</v>
      </c>
      <c r="M59" s="120" t="s">
        <v>8</v>
      </c>
      <c r="N59" s="120">
        <v>45</v>
      </c>
    </row>
    <row r="60" spans="1:15" s="37" customFormat="1" ht="25.5" x14ac:dyDescent="0.2">
      <c r="A60" s="364"/>
      <c r="B60" s="364"/>
      <c r="C60" s="364"/>
      <c r="D60" s="119" t="s">
        <v>95</v>
      </c>
      <c r="E60" s="120">
        <v>3170</v>
      </c>
      <c r="F60" s="120">
        <v>2313</v>
      </c>
      <c r="G60" s="120">
        <v>362</v>
      </c>
      <c r="H60" s="120">
        <v>661</v>
      </c>
      <c r="I60" s="120">
        <v>1290</v>
      </c>
      <c r="J60" s="120">
        <v>688</v>
      </c>
      <c r="K60" s="120">
        <v>657</v>
      </c>
      <c r="L60" s="120">
        <v>31</v>
      </c>
      <c r="M60" s="120" t="s">
        <v>8</v>
      </c>
      <c r="N60" s="120">
        <v>169</v>
      </c>
      <c r="O60" s="38"/>
    </row>
    <row r="61" spans="1:15" s="37" customFormat="1" ht="25.5" x14ac:dyDescent="0.2">
      <c r="A61" s="364"/>
      <c r="B61" s="364"/>
      <c r="C61" s="364"/>
      <c r="D61" s="119" t="s">
        <v>96</v>
      </c>
      <c r="E61" s="120">
        <v>70</v>
      </c>
      <c r="F61" s="120" t="s">
        <v>2</v>
      </c>
      <c r="G61" s="120" t="s">
        <v>8</v>
      </c>
      <c r="H61" s="120" t="s">
        <v>8</v>
      </c>
      <c r="I61" s="120" t="s">
        <v>2</v>
      </c>
      <c r="J61" s="120">
        <v>47</v>
      </c>
      <c r="K61" s="120">
        <v>41</v>
      </c>
      <c r="L61" s="120">
        <v>6</v>
      </c>
      <c r="M61" s="120" t="s">
        <v>8</v>
      </c>
      <c r="N61" s="120" t="s">
        <v>2</v>
      </c>
      <c r="O61" s="38"/>
    </row>
    <row r="62" spans="1:15" s="37" customFormat="1" x14ac:dyDescent="0.2">
      <c r="A62" s="364"/>
      <c r="B62" s="364"/>
      <c r="C62" s="364"/>
      <c r="D62" s="119" t="s">
        <v>97</v>
      </c>
      <c r="E62" s="120">
        <v>179</v>
      </c>
      <c r="F62" s="120" t="s">
        <v>2</v>
      </c>
      <c r="G62" s="120" t="s">
        <v>8</v>
      </c>
      <c r="H62" s="120" t="s">
        <v>8</v>
      </c>
      <c r="I62" s="120" t="s">
        <v>2</v>
      </c>
      <c r="J62" s="120">
        <v>104</v>
      </c>
      <c r="K62" s="120">
        <v>91</v>
      </c>
      <c r="L62" s="120">
        <v>13</v>
      </c>
      <c r="M62" s="120" t="s">
        <v>8</v>
      </c>
      <c r="N62" s="120" t="s">
        <v>2</v>
      </c>
      <c r="O62" s="38"/>
    </row>
    <row r="63" spans="1:15" s="37" customFormat="1" x14ac:dyDescent="0.2">
      <c r="A63" s="364"/>
      <c r="B63" s="363" t="s">
        <v>196</v>
      </c>
      <c r="C63" s="119"/>
      <c r="D63" s="119"/>
      <c r="E63" s="120">
        <v>14897</v>
      </c>
      <c r="F63" s="120">
        <v>7492</v>
      </c>
      <c r="G63" s="120">
        <v>1079</v>
      </c>
      <c r="H63" s="120">
        <v>1681</v>
      </c>
      <c r="I63" s="120">
        <v>4732</v>
      </c>
      <c r="J63" s="120">
        <v>5883</v>
      </c>
      <c r="K63" s="120">
        <v>5432</v>
      </c>
      <c r="L63" s="120" t="s">
        <v>2</v>
      </c>
      <c r="M63" s="120" t="s">
        <v>2</v>
      </c>
      <c r="N63" s="120">
        <v>1522</v>
      </c>
      <c r="O63" s="38"/>
    </row>
    <row r="64" spans="1:15" s="37" customFormat="1" x14ac:dyDescent="0.2">
      <c r="A64" s="364"/>
      <c r="B64" s="364"/>
      <c r="C64" s="363" t="s">
        <v>183</v>
      </c>
      <c r="D64" s="119"/>
      <c r="E64" s="120">
        <v>13035</v>
      </c>
      <c r="F64" s="120">
        <v>6481</v>
      </c>
      <c r="G64" s="120">
        <v>946</v>
      </c>
      <c r="H64" s="120">
        <v>1389</v>
      </c>
      <c r="I64" s="120">
        <v>4146</v>
      </c>
      <c r="J64" s="120">
        <v>5208</v>
      </c>
      <c r="K64" s="120">
        <v>4795</v>
      </c>
      <c r="L64" s="120">
        <v>397</v>
      </c>
      <c r="M64" s="120">
        <v>16</v>
      </c>
      <c r="N64" s="120">
        <v>1346</v>
      </c>
      <c r="O64" s="38"/>
    </row>
    <row r="65" spans="1:15" s="37" customFormat="1" x14ac:dyDescent="0.2">
      <c r="A65" s="364"/>
      <c r="B65" s="364"/>
      <c r="C65" s="364"/>
      <c r="D65" s="119" t="s">
        <v>100</v>
      </c>
      <c r="E65" s="120">
        <v>276</v>
      </c>
      <c r="F65" s="120" t="s">
        <v>2</v>
      </c>
      <c r="G65" s="120" t="s">
        <v>2</v>
      </c>
      <c r="H65" s="120" t="s">
        <v>2</v>
      </c>
      <c r="I65" s="120" t="s">
        <v>2</v>
      </c>
      <c r="J65" s="120">
        <v>155</v>
      </c>
      <c r="K65" s="120">
        <v>145</v>
      </c>
      <c r="L65" s="120" t="s">
        <v>2</v>
      </c>
      <c r="M65" s="120" t="s">
        <v>2</v>
      </c>
      <c r="N65" s="120" t="s">
        <v>2</v>
      </c>
      <c r="O65" s="38"/>
    </row>
    <row r="66" spans="1:15" s="37" customFormat="1" ht="25.5" x14ac:dyDescent="0.2">
      <c r="A66" s="364"/>
      <c r="B66" s="364"/>
      <c r="C66" s="364"/>
      <c r="D66" s="119" t="s">
        <v>101</v>
      </c>
      <c r="E66" s="120">
        <v>470</v>
      </c>
      <c r="F66" s="120" t="s">
        <v>2</v>
      </c>
      <c r="G66" s="120" t="s">
        <v>2</v>
      </c>
      <c r="H66" s="120" t="s">
        <v>2</v>
      </c>
      <c r="I66" s="120">
        <v>27</v>
      </c>
      <c r="J66" s="120">
        <v>327</v>
      </c>
      <c r="K66" s="120">
        <v>292</v>
      </c>
      <c r="L66" s="120" t="s">
        <v>2</v>
      </c>
      <c r="M66" s="120" t="s">
        <v>2</v>
      </c>
      <c r="N66" s="120" t="s">
        <v>2</v>
      </c>
      <c r="O66" s="38"/>
    </row>
    <row r="67" spans="1:15" s="37" customFormat="1" ht="25.5" x14ac:dyDescent="0.2">
      <c r="A67" s="364"/>
      <c r="B67" s="364"/>
      <c r="C67" s="364"/>
      <c r="D67" s="119" t="s">
        <v>102</v>
      </c>
      <c r="E67" s="120">
        <v>11179</v>
      </c>
      <c r="F67" s="120">
        <v>6333</v>
      </c>
      <c r="G67" s="120">
        <v>936</v>
      </c>
      <c r="H67" s="120">
        <v>1362</v>
      </c>
      <c r="I67" s="120">
        <v>4035</v>
      </c>
      <c r="J67" s="120">
        <v>3982</v>
      </c>
      <c r="K67" s="120">
        <v>3681</v>
      </c>
      <c r="L67" s="120" t="s">
        <v>2</v>
      </c>
      <c r="M67" s="120" t="s">
        <v>2</v>
      </c>
      <c r="N67" s="120">
        <v>864</v>
      </c>
      <c r="O67" s="38"/>
    </row>
    <row r="68" spans="1:15" s="37" customFormat="1" x14ac:dyDescent="0.2">
      <c r="A68" s="364"/>
      <c r="B68" s="364"/>
      <c r="C68" s="364"/>
      <c r="D68" s="119" t="s">
        <v>103</v>
      </c>
      <c r="E68" s="120">
        <v>249</v>
      </c>
      <c r="F68" s="120">
        <v>7</v>
      </c>
      <c r="G68" s="120" t="s">
        <v>2</v>
      </c>
      <c r="H68" s="120" t="s">
        <v>2</v>
      </c>
      <c r="I68" s="120">
        <v>5</v>
      </c>
      <c r="J68" s="120">
        <v>204</v>
      </c>
      <c r="K68" s="120">
        <v>170</v>
      </c>
      <c r="L68" s="120" t="s">
        <v>2</v>
      </c>
      <c r="M68" s="120" t="s">
        <v>2</v>
      </c>
      <c r="N68" s="120">
        <v>38</v>
      </c>
      <c r="O68" s="38"/>
    </row>
    <row r="69" spans="1:15" s="37" customFormat="1" x14ac:dyDescent="0.2">
      <c r="A69" s="364"/>
      <c r="B69" s="364"/>
      <c r="C69" s="364"/>
      <c r="D69" s="119" t="s">
        <v>104</v>
      </c>
      <c r="E69" s="120">
        <v>861</v>
      </c>
      <c r="F69" s="120">
        <v>27</v>
      </c>
      <c r="G69" s="120" t="s">
        <v>8</v>
      </c>
      <c r="H69" s="120" t="s">
        <v>2</v>
      </c>
      <c r="I69" s="120" t="s">
        <v>2</v>
      </c>
      <c r="J69" s="120">
        <v>540</v>
      </c>
      <c r="K69" s="120">
        <v>507</v>
      </c>
      <c r="L69" s="120">
        <v>33</v>
      </c>
      <c r="M69" s="120" t="s">
        <v>8</v>
      </c>
      <c r="N69" s="120">
        <v>294</v>
      </c>
      <c r="O69" s="38"/>
    </row>
    <row r="70" spans="1:15" s="37" customFormat="1" x14ac:dyDescent="0.2">
      <c r="A70" s="364"/>
      <c r="B70" s="364"/>
      <c r="C70" s="363" t="s">
        <v>152</v>
      </c>
      <c r="D70" s="119"/>
      <c r="E70" s="120">
        <v>1862</v>
      </c>
      <c r="F70" s="120">
        <v>1011</v>
      </c>
      <c r="G70" s="120">
        <v>133</v>
      </c>
      <c r="H70" s="120">
        <v>292</v>
      </c>
      <c r="I70" s="120">
        <v>586</v>
      </c>
      <c r="J70" s="120">
        <v>675</v>
      </c>
      <c r="K70" s="120">
        <v>637</v>
      </c>
      <c r="L70" s="120" t="s">
        <v>2</v>
      </c>
      <c r="M70" s="120" t="s">
        <v>2</v>
      </c>
      <c r="N70" s="120">
        <v>176</v>
      </c>
      <c r="O70" s="38"/>
    </row>
    <row r="71" spans="1:15" s="37" customFormat="1" x14ac:dyDescent="0.2">
      <c r="A71" s="364"/>
      <c r="B71" s="364"/>
      <c r="C71" s="364"/>
      <c r="D71" s="119" t="s">
        <v>106</v>
      </c>
      <c r="E71" s="120">
        <v>116</v>
      </c>
      <c r="F71" s="120" t="s">
        <v>2</v>
      </c>
      <c r="G71" s="120" t="s">
        <v>2</v>
      </c>
      <c r="H71" s="120" t="s">
        <v>2</v>
      </c>
      <c r="I71" s="120">
        <v>4</v>
      </c>
      <c r="J71" s="120">
        <v>64</v>
      </c>
      <c r="K71" s="120">
        <v>58</v>
      </c>
      <c r="L71" s="120">
        <v>6</v>
      </c>
      <c r="M71" s="120" t="s">
        <v>8</v>
      </c>
      <c r="N71" s="120" t="s">
        <v>2</v>
      </c>
      <c r="O71" s="38"/>
    </row>
    <row r="72" spans="1:15" s="37" customFormat="1" x14ac:dyDescent="0.2">
      <c r="A72" s="364"/>
      <c r="B72" s="364"/>
      <c r="C72" s="364"/>
      <c r="D72" s="119" t="s">
        <v>107</v>
      </c>
      <c r="E72" s="120">
        <v>1746</v>
      </c>
      <c r="F72" s="120" t="s">
        <v>2</v>
      </c>
      <c r="G72" s="120" t="s">
        <v>2</v>
      </c>
      <c r="H72" s="120" t="s">
        <v>2</v>
      </c>
      <c r="I72" s="120">
        <v>582</v>
      </c>
      <c r="J72" s="120">
        <v>611</v>
      </c>
      <c r="K72" s="120">
        <v>579</v>
      </c>
      <c r="L72" s="120" t="s">
        <v>2</v>
      </c>
      <c r="M72" s="120" t="s">
        <v>2</v>
      </c>
      <c r="N72" s="120" t="s">
        <v>2</v>
      </c>
      <c r="O72" s="38"/>
    </row>
    <row r="73" spans="1:15" s="37" customFormat="1" x14ac:dyDescent="0.2">
      <c r="A73" s="364"/>
      <c r="B73" s="363" t="s">
        <v>184</v>
      </c>
      <c r="C73" s="119"/>
      <c r="D73" s="119"/>
      <c r="E73" s="120">
        <v>37445</v>
      </c>
      <c r="F73" s="120">
        <v>17494</v>
      </c>
      <c r="G73" s="120">
        <v>2505</v>
      </c>
      <c r="H73" s="120">
        <v>4489</v>
      </c>
      <c r="I73" s="120">
        <v>10500</v>
      </c>
      <c r="J73" s="120">
        <v>16578</v>
      </c>
      <c r="K73" s="120">
        <v>14772</v>
      </c>
      <c r="L73" s="120">
        <v>1784</v>
      </c>
      <c r="M73" s="120">
        <v>22</v>
      </c>
      <c r="N73" s="120">
        <v>3373</v>
      </c>
      <c r="O73" s="38"/>
    </row>
    <row r="74" spans="1:15" s="37" customFormat="1" x14ac:dyDescent="0.2">
      <c r="A74" s="364"/>
      <c r="B74" s="364"/>
      <c r="C74" s="363" t="s">
        <v>109</v>
      </c>
      <c r="D74" s="119"/>
      <c r="E74" s="120">
        <v>22811</v>
      </c>
      <c r="F74" s="120">
        <v>10403</v>
      </c>
      <c r="G74" s="120">
        <v>1540</v>
      </c>
      <c r="H74" s="120">
        <v>2612</v>
      </c>
      <c r="I74" s="120">
        <v>6251</v>
      </c>
      <c r="J74" s="120">
        <v>10635</v>
      </c>
      <c r="K74" s="120">
        <v>9303</v>
      </c>
      <c r="L74" s="120">
        <v>1313</v>
      </c>
      <c r="M74" s="120">
        <v>19</v>
      </c>
      <c r="N74" s="120">
        <v>1773</v>
      </c>
      <c r="O74" s="38"/>
    </row>
    <row r="75" spans="1:15" s="37" customFormat="1" x14ac:dyDescent="0.2">
      <c r="A75" s="364"/>
      <c r="B75" s="364"/>
      <c r="C75" s="364"/>
      <c r="D75" s="119" t="s">
        <v>110</v>
      </c>
      <c r="E75" s="120">
        <v>1637</v>
      </c>
      <c r="F75" s="120">
        <v>24</v>
      </c>
      <c r="G75" s="120" t="s">
        <v>2</v>
      </c>
      <c r="H75" s="120" t="s">
        <v>8</v>
      </c>
      <c r="I75" s="120" t="s">
        <v>2</v>
      </c>
      <c r="J75" s="120">
        <v>1530</v>
      </c>
      <c r="K75" s="120">
        <v>1507</v>
      </c>
      <c r="L75" s="120">
        <v>23</v>
      </c>
      <c r="M75" s="120" t="s">
        <v>8</v>
      </c>
      <c r="N75" s="120">
        <v>83</v>
      </c>
      <c r="O75" s="38"/>
    </row>
    <row r="76" spans="1:15" s="37" customFormat="1" x14ac:dyDescent="0.2">
      <c r="A76" s="364"/>
      <c r="B76" s="364"/>
      <c r="C76" s="364"/>
      <c r="D76" s="119" t="s">
        <v>111</v>
      </c>
      <c r="E76" s="120">
        <v>19872</v>
      </c>
      <c r="F76" s="120">
        <v>10260</v>
      </c>
      <c r="G76" s="120">
        <v>1524</v>
      </c>
      <c r="H76" s="120">
        <v>2593</v>
      </c>
      <c r="I76" s="120">
        <v>6143</v>
      </c>
      <c r="J76" s="120">
        <v>8301</v>
      </c>
      <c r="K76" s="120">
        <v>7107</v>
      </c>
      <c r="L76" s="120" t="s">
        <v>2</v>
      </c>
      <c r="M76" s="120" t="s">
        <v>2</v>
      </c>
      <c r="N76" s="120">
        <v>1311</v>
      </c>
      <c r="O76" s="38"/>
    </row>
    <row r="77" spans="1:15" s="37" customFormat="1" x14ac:dyDescent="0.2">
      <c r="A77" s="364"/>
      <c r="B77" s="364"/>
      <c r="C77" s="364"/>
      <c r="D77" s="119" t="s">
        <v>112</v>
      </c>
      <c r="E77" s="120">
        <v>268</v>
      </c>
      <c r="F77" s="120">
        <v>34</v>
      </c>
      <c r="G77" s="120">
        <v>4</v>
      </c>
      <c r="H77" s="120">
        <v>4</v>
      </c>
      <c r="I77" s="120">
        <v>26</v>
      </c>
      <c r="J77" s="120">
        <v>176</v>
      </c>
      <c r="K77" s="120">
        <v>141</v>
      </c>
      <c r="L77" s="120" t="s">
        <v>2</v>
      </c>
      <c r="M77" s="120" t="s">
        <v>2</v>
      </c>
      <c r="N77" s="120">
        <v>58</v>
      </c>
      <c r="O77" s="38"/>
    </row>
    <row r="78" spans="1:15" s="37" customFormat="1" x14ac:dyDescent="0.2">
      <c r="A78" s="364"/>
      <c r="B78" s="364"/>
      <c r="C78" s="364"/>
      <c r="D78" s="119" t="s">
        <v>113</v>
      </c>
      <c r="E78" s="120">
        <v>144</v>
      </c>
      <c r="F78" s="120" t="s">
        <v>2</v>
      </c>
      <c r="G78" s="120">
        <v>4</v>
      </c>
      <c r="H78" s="120" t="s">
        <v>2</v>
      </c>
      <c r="I78" s="120">
        <v>14</v>
      </c>
      <c r="J78" s="120">
        <v>79</v>
      </c>
      <c r="K78" s="120" t="s">
        <v>2</v>
      </c>
      <c r="L78" s="120" t="s">
        <v>2</v>
      </c>
      <c r="M78" s="120" t="s">
        <v>8</v>
      </c>
      <c r="N78" s="120" t="s">
        <v>2</v>
      </c>
      <c r="O78" s="38"/>
    </row>
    <row r="79" spans="1:15" s="37" customFormat="1" x14ac:dyDescent="0.2">
      <c r="A79" s="364"/>
      <c r="B79" s="364"/>
      <c r="C79" s="364"/>
      <c r="D79" s="119" t="s">
        <v>114</v>
      </c>
      <c r="E79" s="120">
        <v>570</v>
      </c>
      <c r="F79" s="120">
        <v>27</v>
      </c>
      <c r="G79" s="120" t="s">
        <v>8</v>
      </c>
      <c r="H79" s="120" t="s">
        <v>8</v>
      </c>
      <c r="I79" s="120">
        <v>27</v>
      </c>
      <c r="J79" s="120">
        <v>337</v>
      </c>
      <c r="K79" s="120">
        <v>305</v>
      </c>
      <c r="L79" s="120">
        <v>32</v>
      </c>
      <c r="M79" s="120" t="s">
        <v>8</v>
      </c>
      <c r="N79" s="120">
        <v>206</v>
      </c>
      <c r="O79" s="38"/>
    </row>
    <row r="80" spans="1:15" s="37" customFormat="1" x14ac:dyDescent="0.2">
      <c r="A80" s="364"/>
      <c r="B80" s="364"/>
      <c r="C80" s="364"/>
      <c r="D80" s="119" t="s">
        <v>115</v>
      </c>
      <c r="E80" s="120">
        <v>320</v>
      </c>
      <c r="F80" s="120" t="s">
        <v>2</v>
      </c>
      <c r="G80" s="120" t="s">
        <v>2</v>
      </c>
      <c r="H80" s="120" t="s">
        <v>2</v>
      </c>
      <c r="I80" s="120" t="s">
        <v>2</v>
      </c>
      <c r="J80" s="120">
        <v>212</v>
      </c>
      <c r="K80" s="120" t="s">
        <v>2</v>
      </c>
      <c r="L80" s="120" t="s">
        <v>2</v>
      </c>
      <c r="M80" s="120" t="s">
        <v>2</v>
      </c>
      <c r="N80" s="120" t="s">
        <v>2</v>
      </c>
      <c r="O80" s="38"/>
    </row>
    <row r="81" spans="1:15" s="37" customFormat="1" x14ac:dyDescent="0.2">
      <c r="A81" s="364"/>
      <c r="B81" s="364"/>
      <c r="C81" s="363" t="s">
        <v>154</v>
      </c>
      <c r="D81" s="119"/>
      <c r="E81" s="120">
        <v>14634</v>
      </c>
      <c r="F81" s="120">
        <v>7091</v>
      </c>
      <c r="G81" s="120">
        <v>965</v>
      </c>
      <c r="H81" s="120">
        <v>1877</v>
      </c>
      <c r="I81" s="120">
        <v>4249</v>
      </c>
      <c r="J81" s="120">
        <v>5943</v>
      </c>
      <c r="K81" s="120">
        <v>5469</v>
      </c>
      <c r="L81" s="120">
        <v>471</v>
      </c>
      <c r="M81" s="120">
        <v>3</v>
      </c>
      <c r="N81" s="120">
        <v>1600</v>
      </c>
      <c r="O81" s="38"/>
    </row>
    <row r="82" spans="1:15" s="37" customFormat="1" x14ac:dyDescent="0.2">
      <c r="A82" s="364"/>
      <c r="B82" s="364"/>
      <c r="C82" s="364"/>
      <c r="D82" s="119" t="s">
        <v>117</v>
      </c>
      <c r="E82" s="120">
        <v>1742</v>
      </c>
      <c r="F82" s="120">
        <v>503</v>
      </c>
      <c r="G82" s="120">
        <v>54</v>
      </c>
      <c r="H82" s="120">
        <v>169</v>
      </c>
      <c r="I82" s="120">
        <v>280</v>
      </c>
      <c r="J82" s="120">
        <v>994</v>
      </c>
      <c r="K82" s="120">
        <v>924</v>
      </c>
      <c r="L82" s="120" t="s">
        <v>2</v>
      </c>
      <c r="M82" s="120" t="s">
        <v>2</v>
      </c>
      <c r="N82" s="120">
        <v>245</v>
      </c>
      <c r="O82" s="38"/>
    </row>
    <row r="83" spans="1:15" s="37" customFormat="1" x14ac:dyDescent="0.2">
      <c r="A83" s="364"/>
      <c r="B83" s="364"/>
      <c r="C83" s="364"/>
      <c r="D83" s="119" t="s">
        <v>118</v>
      </c>
      <c r="E83" s="120">
        <v>304</v>
      </c>
      <c r="F83" s="120">
        <v>77</v>
      </c>
      <c r="G83" s="120" t="s">
        <v>2</v>
      </c>
      <c r="H83" s="120" t="s">
        <v>2</v>
      </c>
      <c r="I83" s="120">
        <v>53</v>
      </c>
      <c r="J83" s="120">
        <v>169</v>
      </c>
      <c r="K83" s="120" t="s">
        <v>2</v>
      </c>
      <c r="L83" s="120" t="s">
        <v>2</v>
      </c>
      <c r="M83" s="120" t="s">
        <v>8</v>
      </c>
      <c r="N83" s="120">
        <v>58</v>
      </c>
      <c r="O83" s="38"/>
    </row>
    <row r="84" spans="1:15" s="37" customFormat="1" ht="25.5" x14ac:dyDescent="0.2">
      <c r="A84" s="364"/>
      <c r="B84" s="364"/>
      <c r="C84" s="364"/>
      <c r="D84" s="119" t="s">
        <v>119</v>
      </c>
      <c r="E84" s="120">
        <v>1390</v>
      </c>
      <c r="F84" s="120">
        <v>1016</v>
      </c>
      <c r="G84" s="120" t="s">
        <v>2</v>
      </c>
      <c r="H84" s="120" t="s">
        <v>2</v>
      </c>
      <c r="I84" s="120">
        <v>652</v>
      </c>
      <c r="J84" s="120">
        <v>290</v>
      </c>
      <c r="K84" s="120">
        <v>278</v>
      </c>
      <c r="L84" s="120">
        <v>12</v>
      </c>
      <c r="M84" s="120" t="s">
        <v>8</v>
      </c>
      <c r="N84" s="120">
        <v>84</v>
      </c>
      <c r="O84" s="38"/>
    </row>
    <row r="85" spans="1:15" s="37" customFormat="1" x14ac:dyDescent="0.2">
      <c r="A85" s="364"/>
      <c r="B85" s="364"/>
      <c r="C85" s="364"/>
      <c r="D85" s="119" t="s">
        <v>120</v>
      </c>
      <c r="E85" s="120">
        <v>4102</v>
      </c>
      <c r="F85" s="120">
        <v>2114</v>
      </c>
      <c r="G85" s="120">
        <v>257</v>
      </c>
      <c r="H85" s="120">
        <v>426</v>
      </c>
      <c r="I85" s="120">
        <v>1431</v>
      </c>
      <c r="J85" s="120">
        <v>1495</v>
      </c>
      <c r="K85" s="120">
        <v>1335</v>
      </c>
      <c r="L85" s="120">
        <v>160</v>
      </c>
      <c r="M85" s="120" t="s">
        <v>8</v>
      </c>
      <c r="N85" s="120">
        <v>493</v>
      </c>
      <c r="O85" s="38"/>
    </row>
    <row r="86" spans="1:15" s="37" customFormat="1" x14ac:dyDescent="0.2">
      <c r="A86" s="364"/>
      <c r="B86" s="364"/>
      <c r="C86" s="364"/>
      <c r="D86" s="119" t="s">
        <v>121</v>
      </c>
      <c r="E86" s="120">
        <v>5292</v>
      </c>
      <c r="F86" s="120">
        <v>2900</v>
      </c>
      <c r="G86" s="120">
        <v>469</v>
      </c>
      <c r="H86" s="120">
        <v>853</v>
      </c>
      <c r="I86" s="120">
        <v>1578</v>
      </c>
      <c r="J86" s="120">
        <v>2030</v>
      </c>
      <c r="K86" s="120">
        <v>1945</v>
      </c>
      <c r="L86" s="120" t="s">
        <v>2</v>
      </c>
      <c r="M86" s="120" t="s">
        <v>2</v>
      </c>
      <c r="N86" s="120">
        <v>362</v>
      </c>
      <c r="O86" s="38"/>
    </row>
    <row r="87" spans="1:15" s="37" customFormat="1" x14ac:dyDescent="0.2">
      <c r="A87" s="364"/>
      <c r="B87" s="364"/>
      <c r="C87" s="364"/>
      <c r="D87" s="119" t="s">
        <v>122</v>
      </c>
      <c r="E87" s="120">
        <v>523</v>
      </c>
      <c r="F87" s="120">
        <v>18</v>
      </c>
      <c r="G87" s="120" t="s">
        <v>8</v>
      </c>
      <c r="H87" s="120" t="s">
        <v>8</v>
      </c>
      <c r="I87" s="120">
        <v>18</v>
      </c>
      <c r="J87" s="120">
        <v>351</v>
      </c>
      <c r="K87" s="120" t="s">
        <v>2</v>
      </c>
      <c r="L87" s="120" t="s">
        <v>2</v>
      </c>
      <c r="M87" s="120" t="s">
        <v>8</v>
      </c>
      <c r="N87" s="120">
        <v>154</v>
      </c>
      <c r="O87" s="38"/>
    </row>
    <row r="88" spans="1:15" s="37" customFormat="1" x14ac:dyDescent="0.2">
      <c r="A88" s="364"/>
      <c r="B88" s="364"/>
      <c r="C88" s="364"/>
      <c r="D88" s="119" t="s">
        <v>123</v>
      </c>
      <c r="E88" s="120">
        <v>873</v>
      </c>
      <c r="F88" s="120">
        <v>450</v>
      </c>
      <c r="G88" s="120">
        <v>78</v>
      </c>
      <c r="H88" s="120">
        <v>148</v>
      </c>
      <c r="I88" s="120">
        <v>224</v>
      </c>
      <c r="J88" s="120">
        <v>349</v>
      </c>
      <c r="K88" s="120">
        <v>315</v>
      </c>
      <c r="L88" s="120">
        <v>34</v>
      </c>
      <c r="M88" s="120" t="s">
        <v>8</v>
      </c>
      <c r="N88" s="120">
        <v>74</v>
      </c>
      <c r="O88" s="38"/>
    </row>
    <row r="89" spans="1:15" s="37" customFormat="1" x14ac:dyDescent="0.2">
      <c r="A89" s="364"/>
      <c r="B89" s="364"/>
      <c r="C89" s="364"/>
      <c r="D89" s="119" t="s">
        <v>124</v>
      </c>
      <c r="E89" s="120">
        <v>408</v>
      </c>
      <c r="F89" s="120">
        <v>13</v>
      </c>
      <c r="G89" s="120" t="s">
        <v>8</v>
      </c>
      <c r="H89" s="120" t="s">
        <v>8</v>
      </c>
      <c r="I89" s="120">
        <v>13</v>
      </c>
      <c r="J89" s="120">
        <v>265</v>
      </c>
      <c r="K89" s="120">
        <v>245</v>
      </c>
      <c r="L89" s="120">
        <v>20</v>
      </c>
      <c r="M89" s="120" t="s">
        <v>8</v>
      </c>
      <c r="N89" s="120">
        <v>130</v>
      </c>
      <c r="O89" s="38"/>
    </row>
    <row r="90" spans="1:15" s="37" customFormat="1" x14ac:dyDescent="0.2">
      <c r="A90" s="364"/>
      <c r="B90" s="363" t="s">
        <v>125</v>
      </c>
      <c r="C90" s="119"/>
      <c r="D90" s="119"/>
      <c r="E90" s="120">
        <v>18625</v>
      </c>
      <c r="F90" s="120">
        <v>9217</v>
      </c>
      <c r="G90" s="120">
        <v>1335</v>
      </c>
      <c r="H90" s="120">
        <v>2436</v>
      </c>
      <c r="I90" s="120">
        <v>5446</v>
      </c>
      <c r="J90" s="120">
        <v>7795</v>
      </c>
      <c r="K90" s="120">
        <v>7141</v>
      </c>
      <c r="L90" s="120">
        <v>641</v>
      </c>
      <c r="M90" s="120">
        <v>13</v>
      </c>
      <c r="N90" s="120">
        <v>1613</v>
      </c>
      <c r="O90" s="38"/>
    </row>
    <row r="91" spans="1:15" s="37" customFormat="1" x14ac:dyDescent="0.2">
      <c r="A91" s="364"/>
      <c r="B91" s="364"/>
      <c r="C91" s="363" t="s">
        <v>155</v>
      </c>
      <c r="D91" s="119"/>
      <c r="E91" s="120">
        <v>5513</v>
      </c>
      <c r="F91" s="120">
        <v>3007</v>
      </c>
      <c r="G91" s="120">
        <v>469</v>
      </c>
      <c r="H91" s="120">
        <v>815</v>
      </c>
      <c r="I91" s="120">
        <v>1723</v>
      </c>
      <c r="J91" s="120">
        <v>2026</v>
      </c>
      <c r="K91" s="120">
        <v>1938</v>
      </c>
      <c r="L91" s="120" t="s">
        <v>2</v>
      </c>
      <c r="M91" s="120" t="s">
        <v>2</v>
      </c>
      <c r="N91" s="120">
        <v>480</v>
      </c>
    </row>
    <row r="92" spans="1:15" s="37" customFormat="1" ht="25.5" x14ac:dyDescent="0.2">
      <c r="A92" s="364"/>
      <c r="B92" s="364"/>
      <c r="C92" s="364"/>
      <c r="D92" s="119" t="s">
        <v>127</v>
      </c>
      <c r="E92" s="120">
        <v>5081</v>
      </c>
      <c r="F92" s="120" t="s">
        <v>2</v>
      </c>
      <c r="G92" s="120">
        <v>469</v>
      </c>
      <c r="H92" s="120">
        <v>815</v>
      </c>
      <c r="I92" s="120" t="s">
        <v>2</v>
      </c>
      <c r="J92" s="120">
        <v>1780</v>
      </c>
      <c r="K92" s="120">
        <v>1705</v>
      </c>
      <c r="L92" s="120" t="s">
        <v>2</v>
      </c>
      <c r="M92" s="120" t="s">
        <v>2</v>
      </c>
      <c r="N92" s="120" t="s">
        <v>2</v>
      </c>
    </row>
    <row r="93" spans="1:15" s="37" customFormat="1" x14ac:dyDescent="0.2">
      <c r="A93" s="364"/>
      <c r="B93" s="364"/>
      <c r="C93" s="364"/>
      <c r="D93" s="119" t="s">
        <v>128</v>
      </c>
      <c r="E93" s="120">
        <v>162</v>
      </c>
      <c r="F93" s="120">
        <v>3</v>
      </c>
      <c r="G93" s="120" t="s">
        <v>8</v>
      </c>
      <c r="H93" s="120" t="s">
        <v>8</v>
      </c>
      <c r="I93" s="120">
        <v>3</v>
      </c>
      <c r="J93" s="120">
        <v>79</v>
      </c>
      <c r="K93" s="120">
        <v>75</v>
      </c>
      <c r="L93" s="120">
        <v>4</v>
      </c>
      <c r="M93" s="120" t="s">
        <v>8</v>
      </c>
      <c r="N93" s="120">
        <v>80</v>
      </c>
    </row>
    <row r="94" spans="1:15" s="37" customFormat="1" ht="25.5" x14ac:dyDescent="0.2">
      <c r="A94" s="364"/>
      <c r="B94" s="364"/>
      <c r="C94" s="364"/>
      <c r="D94" s="119" t="s">
        <v>129</v>
      </c>
      <c r="E94" s="120">
        <v>57</v>
      </c>
      <c r="F94" s="120">
        <v>5</v>
      </c>
      <c r="G94" s="120" t="s">
        <v>8</v>
      </c>
      <c r="H94" s="120" t="s">
        <v>8</v>
      </c>
      <c r="I94" s="120">
        <v>5</v>
      </c>
      <c r="J94" s="120">
        <v>36</v>
      </c>
      <c r="K94" s="120">
        <v>33</v>
      </c>
      <c r="L94" s="120">
        <v>3</v>
      </c>
      <c r="M94" s="120" t="s">
        <v>8</v>
      </c>
      <c r="N94" s="120">
        <v>16</v>
      </c>
    </row>
    <row r="95" spans="1:15" s="37" customFormat="1" x14ac:dyDescent="0.2">
      <c r="A95" s="364"/>
      <c r="B95" s="364"/>
      <c r="C95" s="364"/>
      <c r="D95" s="119" t="s">
        <v>130</v>
      </c>
      <c r="E95" s="120">
        <v>48</v>
      </c>
      <c r="F95" s="120" t="s">
        <v>2</v>
      </c>
      <c r="G95" s="120" t="s">
        <v>8</v>
      </c>
      <c r="H95" s="120" t="s">
        <v>8</v>
      </c>
      <c r="I95" s="120" t="s">
        <v>2</v>
      </c>
      <c r="J95" s="120">
        <v>34</v>
      </c>
      <c r="K95" s="120">
        <v>32</v>
      </c>
      <c r="L95" s="120">
        <v>2</v>
      </c>
      <c r="M95" s="120" t="s">
        <v>8</v>
      </c>
      <c r="N95" s="120" t="s">
        <v>2</v>
      </c>
    </row>
    <row r="96" spans="1:15" s="37" customFormat="1" x14ac:dyDescent="0.2">
      <c r="A96" s="364"/>
      <c r="B96" s="364"/>
      <c r="C96" s="364"/>
      <c r="D96" s="119" t="s">
        <v>131</v>
      </c>
      <c r="E96" s="120">
        <v>165</v>
      </c>
      <c r="F96" s="120">
        <v>3</v>
      </c>
      <c r="G96" s="120" t="s">
        <v>8</v>
      </c>
      <c r="H96" s="120" t="s">
        <v>8</v>
      </c>
      <c r="I96" s="120">
        <v>3</v>
      </c>
      <c r="J96" s="120">
        <v>97</v>
      </c>
      <c r="K96" s="120">
        <v>93</v>
      </c>
      <c r="L96" s="120">
        <v>4</v>
      </c>
      <c r="M96" s="120" t="s">
        <v>8</v>
      </c>
      <c r="N96" s="120">
        <v>65</v>
      </c>
    </row>
    <row r="97" spans="1:14" s="37" customFormat="1" x14ac:dyDescent="0.2">
      <c r="A97" s="364"/>
      <c r="B97" s="364"/>
      <c r="C97" s="363" t="s">
        <v>171</v>
      </c>
      <c r="D97" s="119"/>
      <c r="E97" s="120">
        <v>10127</v>
      </c>
      <c r="F97" s="120">
        <v>4343</v>
      </c>
      <c r="G97" s="120">
        <v>614</v>
      </c>
      <c r="H97" s="120">
        <v>1149</v>
      </c>
      <c r="I97" s="120">
        <v>2580</v>
      </c>
      <c r="J97" s="120">
        <v>4931</v>
      </c>
      <c r="K97" s="120">
        <v>4414</v>
      </c>
      <c r="L97" s="120" t="s">
        <v>2</v>
      </c>
      <c r="M97" s="120" t="s">
        <v>2</v>
      </c>
      <c r="N97" s="120">
        <v>853</v>
      </c>
    </row>
    <row r="98" spans="1:14" s="37" customFormat="1" x14ac:dyDescent="0.2">
      <c r="A98" s="364"/>
      <c r="B98" s="364"/>
      <c r="C98" s="364"/>
      <c r="D98" s="119" t="s">
        <v>133</v>
      </c>
      <c r="E98" s="120">
        <v>19</v>
      </c>
      <c r="F98" s="120" t="s">
        <v>2</v>
      </c>
      <c r="G98" s="120">
        <v>0</v>
      </c>
      <c r="H98" s="120">
        <v>0</v>
      </c>
      <c r="I98" s="120" t="s">
        <v>2</v>
      </c>
      <c r="J98" s="120">
        <v>11</v>
      </c>
      <c r="K98" s="120" t="s">
        <v>2</v>
      </c>
      <c r="L98" s="120" t="s">
        <v>2</v>
      </c>
      <c r="M98" s="120" t="s">
        <v>8</v>
      </c>
      <c r="N98" s="120" t="s">
        <v>2</v>
      </c>
    </row>
    <row r="99" spans="1:14" s="37" customFormat="1" x14ac:dyDescent="0.2">
      <c r="A99" s="364"/>
      <c r="B99" s="364"/>
      <c r="C99" s="364"/>
      <c r="D99" s="119" t="s">
        <v>134</v>
      </c>
      <c r="E99" s="120">
        <v>238</v>
      </c>
      <c r="F99" s="120">
        <v>6</v>
      </c>
      <c r="G99" s="120">
        <v>0</v>
      </c>
      <c r="H99" s="120" t="s">
        <v>2</v>
      </c>
      <c r="I99" s="120" t="s">
        <v>2</v>
      </c>
      <c r="J99" s="120" t="s">
        <v>2</v>
      </c>
      <c r="K99" s="120" t="s">
        <v>2</v>
      </c>
      <c r="L99" s="120" t="s">
        <v>2</v>
      </c>
      <c r="M99" s="120" t="s">
        <v>8</v>
      </c>
      <c r="N99" s="120" t="s">
        <v>2</v>
      </c>
    </row>
    <row r="100" spans="1:14" s="37" customFormat="1" x14ac:dyDescent="0.2">
      <c r="A100" s="364"/>
      <c r="B100" s="364"/>
      <c r="C100" s="364"/>
      <c r="D100" s="119" t="s">
        <v>135</v>
      </c>
      <c r="E100" s="120">
        <v>395</v>
      </c>
      <c r="F100" s="120">
        <v>212</v>
      </c>
      <c r="G100" s="120">
        <v>19</v>
      </c>
      <c r="H100" s="120">
        <v>58</v>
      </c>
      <c r="I100" s="120">
        <v>135</v>
      </c>
      <c r="J100" s="120" t="s">
        <v>2</v>
      </c>
      <c r="K100" s="120" t="s">
        <v>2</v>
      </c>
      <c r="L100" s="120" t="s">
        <v>2</v>
      </c>
      <c r="M100" s="120" t="s">
        <v>8</v>
      </c>
      <c r="N100" s="120" t="s">
        <v>2</v>
      </c>
    </row>
    <row r="101" spans="1:14" s="37" customFormat="1" x14ac:dyDescent="0.2">
      <c r="A101" s="364"/>
      <c r="B101" s="364"/>
      <c r="C101" s="364"/>
      <c r="D101" s="119" t="s">
        <v>136</v>
      </c>
      <c r="E101" s="120">
        <v>560</v>
      </c>
      <c r="F101" s="120" t="s">
        <v>2</v>
      </c>
      <c r="G101" s="120">
        <v>2</v>
      </c>
      <c r="H101" s="120" t="s">
        <v>2</v>
      </c>
      <c r="I101" s="120" t="s">
        <v>2</v>
      </c>
      <c r="J101" s="120">
        <v>390</v>
      </c>
      <c r="K101" s="120">
        <v>354</v>
      </c>
      <c r="L101" s="120">
        <v>36</v>
      </c>
      <c r="M101" s="120" t="s">
        <v>8</v>
      </c>
      <c r="N101" s="120" t="s">
        <v>2</v>
      </c>
    </row>
    <row r="102" spans="1:14" s="37" customFormat="1" x14ac:dyDescent="0.2">
      <c r="A102" s="364"/>
      <c r="B102" s="364"/>
      <c r="C102" s="364"/>
      <c r="D102" s="119" t="s">
        <v>137</v>
      </c>
      <c r="E102" s="120">
        <v>8915</v>
      </c>
      <c r="F102" s="120">
        <v>4058</v>
      </c>
      <c r="G102" s="120">
        <v>593</v>
      </c>
      <c r="H102" s="120">
        <v>1089</v>
      </c>
      <c r="I102" s="120">
        <v>2376</v>
      </c>
      <c r="J102" s="120">
        <v>4252</v>
      </c>
      <c r="K102" s="120">
        <v>3790</v>
      </c>
      <c r="L102" s="120" t="s">
        <v>2</v>
      </c>
      <c r="M102" s="120" t="s">
        <v>2</v>
      </c>
      <c r="N102" s="120">
        <v>605</v>
      </c>
    </row>
    <row r="103" spans="1:14" s="37" customFormat="1" x14ac:dyDescent="0.2">
      <c r="A103" s="364"/>
      <c r="B103" s="364"/>
      <c r="C103" s="363" t="s">
        <v>197</v>
      </c>
      <c r="D103" s="119"/>
      <c r="E103" s="120">
        <v>2985</v>
      </c>
      <c r="F103" s="120">
        <v>1867</v>
      </c>
      <c r="G103" s="120">
        <v>252</v>
      </c>
      <c r="H103" s="120">
        <v>472</v>
      </c>
      <c r="I103" s="120">
        <v>1143</v>
      </c>
      <c r="J103" s="120">
        <v>838</v>
      </c>
      <c r="K103" s="120">
        <v>789</v>
      </c>
      <c r="L103" s="120" t="s">
        <v>2</v>
      </c>
      <c r="M103" s="120" t="s">
        <v>2</v>
      </c>
      <c r="N103" s="120">
        <v>280</v>
      </c>
    </row>
    <row r="104" spans="1:14" s="37" customFormat="1" x14ac:dyDescent="0.2">
      <c r="A104" s="364"/>
      <c r="B104" s="364"/>
      <c r="C104" s="364"/>
      <c r="D104" s="119" t="s">
        <v>139</v>
      </c>
      <c r="E104" s="120">
        <v>377</v>
      </c>
      <c r="F104" s="120" t="s">
        <v>2</v>
      </c>
      <c r="G104" s="120">
        <v>17</v>
      </c>
      <c r="H104" s="120">
        <v>17</v>
      </c>
      <c r="I104" s="120" t="s">
        <v>2</v>
      </c>
      <c r="J104" s="120" t="s">
        <v>2</v>
      </c>
      <c r="K104" s="120">
        <v>111</v>
      </c>
      <c r="L104" s="120" t="s">
        <v>2</v>
      </c>
      <c r="M104" s="120" t="s">
        <v>8</v>
      </c>
      <c r="N104" s="120">
        <v>168</v>
      </c>
    </row>
    <row r="105" spans="1:14" s="37" customFormat="1" x14ac:dyDescent="0.2">
      <c r="A105" s="364"/>
      <c r="B105" s="364"/>
      <c r="C105" s="364"/>
      <c r="D105" s="119" t="s">
        <v>140</v>
      </c>
      <c r="E105" s="120">
        <v>38</v>
      </c>
      <c r="F105" s="120" t="s">
        <v>2</v>
      </c>
      <c r="G105" s="120" t="s">
        <v>8</v>
      </c>
      <c r="H105" s="120" t="s">
        <v>8</v>
      </c>
      <c r="I105" s="120" t="s">
        <v>2</v>
      </c>
      <c r="J105" s="120" t="s">
        <v>2</v>
      </c>
      <c r="K105" s="120">
        <v>27</v>
      </c>
      <c r="L105" s="120" t="s">
        <v>2</v>
      </c>
      <c r="M105" s="120" t="s">
        <v>8</v>
      </c>
      <c r="N105" s="120">
        <v>9</v>
      </c>
    </row>
    <row r="106" spans="1:14" s="37" customFormat="1" x14ac:dyDescent="0.2">
      <c r="A106" s="364"/>
      <c r="B106" s="364"/>
      <c r="C106" s="364"/>
      <c r="D106" s="119" t="s">
        <v>141</v>
      </c>
      <c r="E106" s="120">
        <v>2570</v>
      </c>
      <c r="F106" s="120">
        <v>1794</v>
      </c>
      <c r="G106" s="120">
        <v>235</v>
      </c>
      <c r="H106" s="120">
        <v>455</v>
      </c>
      <c r="I106" s="120">
        <v>1104</v>
      </c>
      <c r="J106" s="120">
        <v>673</v>
      </c>
      <c r="K106" s="120">
        <v>651</v>
      </c>
      <c r="L106" s="120" t="s">
        <v>2</v>
      </c>
      <c r="M106" s="120" t="s">
        <v>2</v>
      </c>
      <c r="N106" s="120">
        <v>103</v>
      </c>
    </row>
    <row r="107" spans="1:14" s="37" customFormat="1" x14ac:dyDescent="0.2"/>
  </sheetData>
  <mergeCells count="39">
    <mergeCell ref="C51:C57"/>
    <mergeCell ref="C58:C62"/>
    <mergeCell ref="A10:A106"/>
    <mergeCell ref="B10:B19"/>
    <mergeCell ref="C11:C16"/>
    <mergeCell ref="C17:C19"/>
    <mergeCell ref="B20:B31"/>
    <mergeCell ref="C21:C27"/>
    <mergeCell ref="C28:C31"/>
    <mergeCell ref="B32:B46"/>
    <mergeCell ref="B90:B106"/>
    <mergeCell ref="C91:C96"/>
    <mergeCell ref="C97:C102"/>
    <mergeCell ref="C103:C106"/>
    <mergeCell ref="E4:E7"/>
    <mergeCell ref="B63:B72"/>
    <mergeCell ref="C64:C69"/>
    <mergeCell ref="C70:C72"/>
    <mergeCell ref="B73:B89"/>
    <mergeCell ref="C74:C80"/>
    <mergeCell ref="C81:C89"/>
    <mergeCell ref="C33:C37"/>
    <mergeCell ref="C38:C42"/>
    <mergeCell ref="C43:C46"/>
    <mergeCell ref="B47:B62"/>
    <mergeCell ref="C48:C50"/>
    <mergeCell ref="A4:D8"/>
    <mergeCell ref="E8:N8"/>
    <mergeCell ref="G6:G7"/>
    <mergeCell ref="H6:I6"/>
    <mergeCell ref="J6:J7"/>
    <mergeCell ref="K6:K7"/>
    <mergeCell ref="L6:L7"/>
    <mergeCell ref="M6:M7"/>
    <mergeCell ref="F4:N4"/>
    <mergeCell ref="F5:I5"/>
    <mergeCell ref="J5:M5"/>
    <mergeCell ref="N5:N7"/>
    <mergeCell ref="F6:F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06"/>
  <sheetViews>
    <sheetView zoomScaleNormal="100" workbookViewId="0">
      <selection sqref="A1:A2"/>
    </sheetView>
  </sheetViews>
  <sheetFormatPr defaultRowHeight="12.75" x14ac:dyDescent="0.2"/>
  <cols>
    <col min="1" max="1" width="9.140625" style="17"/>
    <col min="2" max="2" width="13.28515625" style="17" customWidth="1"/>
    <col min="3" max="3" width="15" style="17" customWidth="1"/>
    <col min="4" max="4" width="28.85546875" style="17" customWidth="1"/>
    <col min="5" max="11" width="13.5703125" style="17" customWidth="1"/>
    <col min="12" max="12" width="14.7109375" style="17" customWidth="1"/>
    <col min="13" max="14" width="13.5703125" style="17" customWidth="1"/>
    <col min="15" max="40" width="9.140625" style="26"/>
    <col min="41" max="16384" width="9.140625" style="17"/>
  </cols>
  <sheetData>
    <row r="1" spans="1:74" x14ac:dyDescent="0.2">
      <c r="A1" s="17" t="s">
        <v>201</v>
      </c>
    </row>
    <row r="2" spans="1:74" x14ac:dyDescent="0.2">
      <c r="A2" s="36" t="s">
        <v>200</v>
      </c>
    </row>
    <row r="3" spans="1:74" s="37" customFormat="1" x14ac:dyDescent="0.2">
      <c r="A3" s="1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40"/>
      <c r="BN3" s="40"/>
      <c r="BO3" s="40"/>
      <c r="BP3" s="40"/>
      <c r="BQ3" s="40"/>
      <c r="BR3" s="40"/>
      <c r="BS3" s="40"/>
      <c r="BT3" s="40"/>
      <c r="BU3" s="40"/>
      <c r="BV3" s="40"/>
    </row>
    <row r="4" spans="1:74" s="37" customFormat="1" ht="25.5" customHeight="1" x14ac:dyDescent="0.2">
      <c r="A4" s="357" t="s">
        <v>250</v>
      </c>
      <c r="B4" s="358"/>
      <c r="C4" s="358"/>
      <c r="D4" s="358"/>
      <c r="E4" s="296" t="s">
        <v>325</v>
      </c>
      <c r="F4" s="297" t="s">
        <v>326</v>
      </c>
      <c r="G4" s="347"/>
      <c r="H4" s="347"/>
      <c r="I4" s="347"/>
      <c r="J4" s="347"/>
      <c r="K4" s="347"/>
      <c r="L4" s="347"/>
      <c r="M4" s="347"/>
      <c r="N4" s="347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40"/>
      <c r="BN4" s="40"/>
      <c r="BO4" s="40"/>
      <c r="BP4" s="40"/>
      <c r="BQ4" s="40"/>
      <c r="BR4" s="40"/>
      <c r="BS4" s="40"/>
      <c r="BT4" s="40"/>
      <c r="BU4" s="40"/>
      <c r="BV4" s="40"/>
    </row>
    <row r="5" spans="1:74" s="37" customFormat="1" ht="25.5" customHeight="1" x14ac:dyDescent="0.2">
      <c r="A5" s="359"/>
      <c r="B5" s="360"/>
      <c r="C5" s="360"/>
      <c r="D5" s="360"/>
      <c r="E5" s="296"/>
      <c r="F5" s="296" t="s">
        <v>327</v>
      </c>
      <c r="G5" s="296"/>
      <c r="H5" s="296"/>
      <c r="I5" s="296"/>
      <c r="J5" s="297" t="s">
        <v>328</v>
      </c>
      <c r="K5" s="347"/>
      <c r="L5" s="347"/>
      <c r="M5" s="347"/>
      <c r="N5" s="297" t="s">
        <v>329</v>
      </c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40"/>
      <c r="BN5" s="40"/>
      <c r="BO5" s="40"/>
      <c r="BP5" s="40"/>
      <c r="BQ5" s="40"/>
      <c r="BR5" s="40"/>
      <c r="BS5" s="40"/>
      <c r="BT5" s="40"/>
      <c r="BU5" s="40"/>
      <c r="BV5" s="40"/>
    </row>
    <row r="6" spans="1:74" s="37" customFormat="1" ht="29.25" customHeight="1" x14ac:dyDescent="0.2">
      <c r="A6" s="359"/>
      <c r="B6" s="360"/>
      <c r="C6" s="360"/>
      <c r="D6" s="360"/>
      <c r="E6" s="296"/>
      <c r="F6" s="296" t="s">
        <v>330</v>
      </c>
      <c r="G6" s="297" t="s">
        <v>331</v>
      </c>
      <c r="H6" s="297" t="s">
        <v>332</v>
      </c>
      <c r="I6" s="297"/>
      <c r="J6" s="296" t="s">
        <v>330</v>
      </c>
      <c r="K6" s="344" t="s">
        <v>333</v>
      </c>
      <c r="L6" s="344" t="s">
        <v>334</v>
      </c>
      <c r="M6" s="344" t="s">
        <v>335</v>
      </c>
      <c r="N6" s="297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40"/>
      <c r="BN6" s="40"/>
      <c r="BO6" s="40"/>
      <c r="BP6" s="40"/>
      <c r="BQ6" s="40"/>
      <c r="BR6" s="40"/>
      <c r="BS6" s="40"/>
      <c r="BT6" s="40"/>
      <c r="BU6" s="40"/>
      <c r="BV6" s="40"/>
    </row>
    <row r="7" spans="1:74" s="37" customFormat="1" ht="54.75" customHeight="1" x14ac:dyDescent="0.2">
      <c r="A7" s="359"/>
      <c r="B7" s="360"/>
      <c r="C7" s="360"/>
      <c r="D7" s="360"/>
      <c r="E7" s="296"/>
      <c r="F7" s="296"/>
      <c r="G7" s="297"/>
      <c r="H7" s="108" t="s">
        <v>336</v>
      </c>
      <c r="I7" s="108" t="s">
        <v>337</v>
      </c>
      <c r="J7" s="296"/>
      <c r="K7" s="346"/>
      <c r="L7" s="346"/>
      <c r="M7" s="346"/>
      <c r="N7" s="297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42">
        <v>1</v>
      </c>
      <c r="AP7" s="42">
        <v>2</v>
      </c>
      <c r="AQ7" s="42">
        <v>3</v>
      </c>
      <c r="AR7" s="42">
        <v>4</v>
      </c>
      <c r="AS7" s="42">
        <v>5</v>
      </c>
      <c r="AT7" s="42">
        <v>6</v>
      </c>
      <c r="AU7" s="42">
        <v>7</v>
      </c>
      <c r="AV7" s="42">
        <v>8</v>
      </c>
      <c r="AW7" s="42">
        <v>9</v>
      </c>
      <c r="AX7" s="42">
        <v>10</v>
      </c>
      <c r="AY7" s="42"/>
      <c r="AZ7" s="42"/>
      <c r="BA7" s="42"/>
      <c r="BB7" s="42"/>
      <c r="BC7" s="43">
        <v>1</v>
      </c>
      <c r="BD7" s="44">
        <v>2</v>
      </c>
      <c r="BE7" s="43">
        <v>3</v>
      </c>
      <c r="BF7" s="44">
        <v>4</v>
      </c>
      <c r="BG7" s="43">
        <v>5</v>
      </c>
      <c r="BH7" s="44">
        <v>6</v>
      </c>
      <c r="BI7" s="43">
        <v>7</v>
      </c>
      <c r="BJ7" s="44">
        <v>8</v>
      </c>
      <c r="BK7" s="43">
        <v>9</v>
      </c>
      <c r="BL7" s="44">
        <v>10</v>
      </c>
      <c r="BM7" s="40"/>
      <c r="BN7" s="40"/>
      <c r="BO7" s="40"/>
      <c r="BP7" s="40"/>
      <c r="BQ7" s="40"/>
      <c r="BR7" s="40"/>
      <c r="BS7" s="40"/>
      <c r="BT7" s="40"/>
      <c r="BU7" s="40"/>
      <c r="BV7" s="40"/>
    </row>
    <row r="8" spans="1:74" s="37" customFormat="1" ht="27.75" customHeight="1" x14ac:dyDescent="0.2">
      <c r="A8" s="359"/>
      <c r="B8" s="360"/>
      <c r="C8" s="360"/>
      <c r="D8" s="360"/>
      <c r="E8" s="365" t="s">
        <v>338</v>
      </c>
      <c r="F8" s="366"/>
      <c r="G8" s="366"/>
      <c r="H8" s="366"/>
      <c r="I8" s="366"/>
      <c r="J8" s="366"/>
      <c r="K8" s="366"/>
      <c r="L8" s="366"/>
      <c r="M8" s="366"/>
      <c r="N8" s="367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3"/>
      <c r="BD8" s="44"/>
      <c r="BE8" s="43"/>
      <c r="BF8" s="44"/>
      <c r="BG8" s="43"/>
      <c r="BH8" s="44"/>
      <c r="BI8" s="43"/>
      <c r="BJ8" s="44"/>
      <c r="BK8" s="43"/>
      <c r="BL8" s="44"/>
      <c r="BM8" s="40"/>
      <c r="BN8" s="40"/>
      <c r="BO8" s="40"/>
      <c r="BP8" s="40"/>
      <c r="BQ8" s="40"/>
      <c r="BR8" s="40"/>
      <c r="BS8" s="40"/>
      <c r="BT8" s="40"/>
      <c r="BU8" s="40"/>
      <c r="BV8" s="40"/>
    </row>
    <row r="9" spans="1:74" s="37" customFormat="1" x14ac:dyDescent="0.2">
      <c r="A9" s="117" t="s">
        <v>44</v>
      </c>
      <c r="B9" s="117"/>
      <c r="C9" s="117"/>
      <c r="D9" s="117"/>
      <c r="E9" s="118">
        <v>42361</v>
      </c>
      <c r="F9" s="118">
        <v>9993</v>
      </c>
      <c r="G9" s="118">
        <v>3110</v>
      </c>
      <c r="H9" s="118">
        <v>1824</v>
      </c>
      <c r="I9" s="118">
        <v>5059</v>
      </c>
      <c r="J9" s="118">
        <v>26863</v>
      </c>
      <c r="K9" s="118">
        <v>24528</v>
      </c>
      <c r="L9" s="118">
        <v>2239</v>
      </c>
      <c r="M9" s="118">
        <v>96</v>
      </c>
      <c r="N9" s="118">
        <v>5505</v>
      </c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45" t="e">
        <f>IF(#REF!="X",1,0)</f>
        <v>#REF!</v>
      </c>
      <c r="AP9" s="45" t="e">
        <f>IF(#REF!="X",1,0)</f>
        <v>#REF!</v>
      </c>
      <c r="AQ9" s="45" t="e">
        <f>IF(#REF!="X",1,0)</f>
        <v>#REF!</v>
      </c>
      <c r="AR9" s="45" t="e">
        <f>IF(#REF!="X",1,0)</f>
        <v>#REF!</v>
      </c>
      <c r="AS9" s="45" t="e">
        <f>IF(#REF!="X",1,0)</f>
        <v>#REF!</v>
      </c>
      <c r="AT9" s="45" t="e">
        <f>IF(#REF!="X",1,0)</f>
        <v>#REF!</v>
      </c>
      <c r="AU9" s="45" t="e">
        <f>IF(#REF!="X",1,0)</f>
        <v>#REF!</v>
      </c>
      <c r="AV9" s="45" t="e">
        <f>IF(#REF!="X",1,0)</f>
        <v>#REF!</v>
      </c>
      <c r="AW9" s="45" t="e">
        <f>IF(#REF!="X",1,0)</f>
        <v>#REF!</v>
      </c>
      <c r="AX9" s="45" t="e">
        <f>IF(#REF!="X",1,0)</f>
        <v>#REF!</v>
      </c>
      <c r="AY9" s="46" t="e">
        <f t="shared" ref="AY9:AY72" si="0">IF(AP9+AQ9+AR9+AS9=1,"X"," ")</f>
        <v>#REF!</v>
      </c>
      <c r="AZ9" s="46" t="e">
        <f t="shared" ref="AZ9:AZ72" si="1">IF(AT9+AU9+AV9+AW9=1,"X"," ")</f>
        <v>#REF!</v>
      </c>
      <c r="BA9" s="46" t="e">
        <f t="shared" ref="BA9:BA72" si="2">IF(AO9+AQ9+AR9+AS9+AU9+AV9+AW9+AX9=1,"X"," ")</f>
        <v>#REF!</v>
      </c>
      <c r="BB9" s="46" t="e">
        <f t="shared" ref="BB9:BB72" si="3">IF(AO9+AP9+AT9+AX9=1,"X"," ")</f>
        <v>#REF!</v>
      </c>
      <c r="BC9" s="47" t="e">
        <f t="shared" ref="BC9:BL9" si="4">IF(AO9+AO10+AO32+AO63+AO20+AO90+AO47+AO73=1,"X"," ")</f>
        <v>#REF!</v>
      </c>
      <c r="BD9" s="47" t="e">
        <f t="shared" si="4"/>
        <v>#REF!</v>
      </c>
      <c r="BE9" s="47" t="e">
        <f t="shared" si="4"/>
        <v>#REF!</v>
      </c>
      <c r="BF9" s="47" t="e">
        <f t="shared" si="4"/>
        <v>#REF!</v>
      </c>
      <c r="BG9" s="47" t="e">
        <f t="shared" si="4"/>
        <v>#REF!</v>
      </c>
      <c r="BH9" s="47" t="e">
        <f t="shared" si="4"/>
        <v>#REF!</v>
      </c>
      <c r="BI9" s="47" t="e">
        <f t="shared" si="4"/>
        <v>#REF!</v>
      </c>
      <c r="BJ9" s="47" t="e">
        <f t="shared" si="4"/>
        <v>#REF!</v>
      </c>
      <c r="BK9" s="47" t="e">
        <f t="shared" si="4"/>
        <v>#REF!</v>
      </c>
      <c r="BL9" s="47" t="e">
        <f t="shared" si="4"/>
        <v>#REF!</v>
      </c>
      <c r="BM9" s="40"/>
      <c r="BN9" s="40"/>
      <c r="BO9" s="40"/>
      <c r="BP9" s="40"/>
      <c r="BQ9" s="40"/>
      <c r="BR9" s="40"/>
      <c r="BS9" s="40"/>
      <c r="BT9" s="40"/>
      <c r="BU9" s="40"/>
      <c r="BV9" s="40"/>
    </row>
    <row r="10" spans="1:74" s="37" customFormat="1" x14ac:dyDescent="0.2">
      <c r="A10" s="363"/>
      <c r="B10" s="363" t="s">
        <v>45</v>
      </c>
      <c r="C10" s="119"/>
      <c r="D10" s="119"/>
      <c r="E10" s="120">
        <v>2374</v>
      </c>
      <c r="F10" s="120">
        <v>628</v>
      </c>
      <c r="G10" s="120">
        <v>218</v>
      </c>
      <c r="H10" s="120">
        <v>52</v>
      </c>
      <c r="I10" s="120">
        <v>358</v>
      </c>
      <c r="J10" s="120">
        <v>1613</v>
      </c>
      <c r="K10" s="120">
        <v>1473</v>
      </c>
      <c r="L10" s="120" t="s">
        <v>2</v>
      </c>
      <c r="M10" s="120" t="s">
        <v>2</v>
      </c>
      <c r="N10" s="120">
        <v>133</v>
      </c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45" t="e">
        <f>IF(#REF!="X",1,0)</f>
        <v>#REF!</v>
      </c>
      <c r="AP10" s="45" t="e">
        <f>IF(#REF!="X",1,0)</f>
        <v>#REF!</v>
      </c>
      <c r="AQ10" s="45" t="e">
        <f>IF(#REF!="X",1,0)</f>
        <v>#REF!</v>
      </c>
      <c r="AR10" s="45" t="e">
        <f>IF(#REF!="X",1,0)</f>
        <v>#REF!</v>
      </c>
      <c r="AS10" s="45" t="e">
        <f>IF(#REF!="X",1,0)</f>
        <v>#REF!</v>
      </c>
      <c r="AT10" s="45" t="e">
        <f>IF(#REF!="X",1,0)</f>
        <v>#REF!</v>
      </c>
      <c r="AU10" s="45" t="e">
        <f>IF(#REF!="X",1,0)</f>
        <v>#REF!</v>
      </c>
      <c r="AV10" s="45" t="e">
        <f>IF(#REF!="X",1,0)</f>
        <v>#REF!</v>
      </c>
      <c r="AW10" s="45" t="e">
        <f>IF(#REF!="X",1,0)</f>
        <v>#REF!</v>
      </c>
      <c r="AX10" s="45" t="e">
        <f>IF(#REF!="X",1,0)</f>
        <v>#REF!</v>
      </c>
      <c r="AY10" s="46" t="e">
        <f t="shared" si="0"/>
        <v>#REF!</v>
      </c>
      <c r="AZ10" s="46" t="e">
        <f t="shared" si="1"/>
        <v>#REF!</v>
      </c>
      <c r="BA10" s="46" t="e">
        <f t="shared" si="2"/>
        <v>#REF!</v>
      </c>
      <c r="BB10" s="46" t="e">
        <f t="shared" si="3"/>
        <v>#REF!</v>
      </c>
      <c r="BC10" s="48" t="e">
        <f t="shared" ref="BC10:BL10" si="5">IF(AO10+AO11+AO17=1,"X"," ")</f>
        <v>#REF!</v>
      </c>
      <c r="BD10" s="48" t="e">
        <f t="shared" si="5"/>
        <v>#REF!</v>
      </c>
      <c r="BE10" s="48" t="e">
        <f t="shared" si="5"/>
        <v>#REF!</v>
      </c>
      <c r="BF10" s="48" t="e">
        <f t="shared" si="5"/>
        <v>#REF!</v>
      </c>
      <c r="BG10" s="48" t="e">
        <f t="shared" si="5"/>
        <v>#REF!</v>
      </c>
      <c r="BH10" s="48" t="e">
        <f t="shared" si="5"/>
        <v>#REF!</v>
      </c>
      <c r="BI10" s="48" t="e">
        <f t="shared" si="5"/>
        <v>#REF!</v>
      </c>
      <c r="BJ10" s="48" t="e">
        <f t="shared" si="5"/>
        <v>#REF!</v>
      </c>
      <c r="BK10" s="48" t="e">
        <f t="shared" si="5"/>
        <v>#REF!</v>
      </c>
      <c r="BL10" s="48" t="e">
        <f t="shared" si="5"/>
        <v>#REF!</v>
      </c>
      <c r="BM10" s="40"/>
      <c r="BN10" s="40"/>
      <c r="BO10" s="40"/>
      <c r="BP10" s="40"/>
      <c r="BQ10" s="40"/>
      <c r="BR10" s="40"/>
      <c r="BS10" s="40"/>
      <c r="BT10" s="40"/>
      <c r="BU10" s="40"/>
      <c r="BV10" s="40"/>
    </row>
    <row r="11" spans="1:74" s="37" customFormat="1" x14ac:dyDescent="0.2">
      <c r="A11" s="364"/>
      <c r="B11" s="364"/>
      <c r="C11" s="363" t="s">
        <v>46</v>
      </c>
      <c r="D11" s="119"/>
      <c r="E11" s="120">
        <v>1371</v>
      </c>
      <c r="F11" s="120">
        <v>378</v>
      </c>
      <c r="G11" s="120">
        <v>63</v>
      </c>
      <c r="H11" s="120">
        <v>41</v>
      </c>
      <c r="I11" s="120">
        <v>274</v>
      </c>
      <c r="J11" s="120">
        <v>875</v>
      </c>
      <c r="K11" s="120">
        <v>746</v>
      </c>
      <c r="L11" s="120" t="s">
        <v>2</v>
      </c>
      <c r="M11" s="120" t="s">
        <v>2</v>
      </c>
      <c r="N11" s="120">
        <v>118</v>
      </c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45" t="e">
        <f>IF(#REF!="X",1,0)</f>
        <v>#REF!</v>
      </c>
      <c r="AP11" s="45" t="e">
        <f>IF(#REF!="X",1,0)</f>
        <v>#REF!</v>
      </c>
      <c r="AQ11" s="45" t="e">
        <f>IF(#REF!="X",1,0)</f>
        <v>#REF!</v>
      </c>
      <c r="AR11" s="45" t="e">
        <f>IF(#REF!="X",1,0)</f>
        <v>#REF!</v>
      </c>
      <c r="AS11" s="45" t="e">
        <f>IF(#REF!="X",1,0)</f>
        <v>#REF!</v>
      </c>
      <c r="AT11" s="45" t="e">
        <f>IF(#REF!="X",1,0)</f>
        <v>#REF!</v>
      </c>
      <c r="AU11" s="45" t="e">
        <f>IF(#REF!="X",1,0)</f>
        <v>#REF!</v>
      </c>
      <c r="AV11" s="45" t="e">
        <f>IF(#REF!="X",1,0)</f>
        <v>#REF!</v>
      </c>
      <c r="AW11" s="45" t="e">
        <f>IF(#REF!="X",1,0)</f>
        <v>#REF!</v>
      </c>
      <c r="AX11" s="45" t="e">
        <f>IF(#REF!="X",1,0)</f>
        <v>#REF!</v>
      </c>
      <c r="AY11" s="46" t="e">
        <f t="shared" si="0"/>
        <v>#REF!</v>
      </c>
      <c r="AZ11" s="46" t="e">
        <f t="shared" si="1"/>
        <v>#REF!</v>
      </c>
      <c r="BA11" s="46" t="e">
        <f t="shared" si="2"/>
        <v>#REF!</v>
      </c>
      <c r="BB11" s="46" t="e">
        <f t="shared" si="3"/>
        <v>#REF!</v>
      </c>
      <c r="BC11" s="49" t="e">
        <f t="shared" ref="BC11:BL11" si="6">IF(AO10+AO12+AO13+AO14+AO15+AO16+AO18+AO19=1,"X"," ")</f>
        <v>#REF!</v>
      </c>
      <c r="BD11" s="49" t="e">
        <f t="shared" si="6"/>
        <v>#REF!</v>
      </c>
      <c r="BE11" s="49" t="e">
        <f t="shared" si="6"/>
        <v>#REF!</v>
      </c>
      <c r="BF11" s="49" t="e">
        <f t="shared" si="6"/>
        <v>#REF!</v>
      </c>
      <c r="BG11" s="49" t="e">
        <f t="shared" si="6"/>
        <v>#REF!</v>
      </c>
      <c r="BH11" s="49" t="e">
        <f t="shared" si="6"/>
        <v>#REF!</v>
      </c>
      <c r="BI11" s="49" t="e">
        <f t="shared" si="6"/>
        <v>#REF!</v>
      </c>
      <c r="BJ11" s="49" t="e">
        <f t="shared" si="6"/>
        <v>#REF!</v>
      </c>
      <c r="BK11" s="49" t="e">
        <f t="shared" si="6"/>
        <v>#REF!</v>
      </c>
      <c r="BL11" s="49" t="e">
        <f t="shared" si="6"/>
        <v>#REF!</v>
      </c>
      <c r="BM11" s="40"/>
      <c r="BN11" s="40"/>
      <c r="BO11" s="40"/>
      <c r="BP11" s="40"/>
      <c r="BQ11" s="40"/>
      <c r="BR11" s="40"/>
      <c r="BS11" s="40"/>
      <c r="BT11" s="40"/>
      <c r="BU11" s="40"/>
      <c r="BV11" s="40"/>
    </row>
    <row r="12" spans="1:74" s="37" customFormat="1" x14ac:dyDescent="0.2">
      <c r="A12" s="364"/>
      <c r="B12" s="364"/>
      <c r="C12" s="364"/>
      <c r="D12" s="119" t="s">
        <v>47</v>
      </c>
      <c r="E12" s="120">
        <v>37</v>
      </c>
      <c r="F12" s="120">
        <v>5</v>
      </c>
      <c r="G12" s="120" t="s">
        <v>8</v>
      </c>
      <c r="H12" s="120" t="s">
        <v>8</v>
      </c>
      <c r="I12" s="120">
        <v>5</v>
      </c>
      <c r="J12" s="120">
        <v>26</v>
      </c>
      <c r="K12" s="120" t="s">
        <v>2</v>
      </c>
      <c r="L12" s="120" t="s">
        <v>8</v>
      </c>
      <c r="M12" s="120" t="s">
        <v>2</v>
      </c>
      <c r="N12" s="120">
        <v>6</v>
      </c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45" t="e">
        <f>IF(#REF!="X",1,0)</f>
        <v>#REF!</v>
      </c>
      <c r="AP12" s="45" t="e">
        <f>IF(#REF!="X",1,0)</f>
        <v>#REF!</v>
      </c>
      <c r="AQ12" s="45" t="e">
        <f>IF(#REF!="X",1,0)</f>
        <v>#REF!</v>
      </c>
      <c r="AR12" s="45" t="e">
        <f>IF(#REF!="X",1,0)</f>
        <v>#REF!</v>
      </c>
      <c r="AS12" s="45" t="e">
        <f>IF(#REF!="X",1,0)</f>
        <v>#REF!</v>
      </c>
      <c r="AT12" s="45" t="e">
        <f>IF(#REF!="X",1,0)</f>
        <v>#REF!</v>
      </c>
      <c r="AU12" s="45" t="e">
        <f>IF(#REF!="X",1,0)</f>
        <v>#REF!</v>
      </c>
      <c r="AV12" s="45" t="e">
        <f>IF(#REF!="X",1,0)</f>
        <v>#REF!</v>
      </c>
      <c r="AW12" s="45" t="e">
        <f>IF(#REF!="X",1,0)</f>
        <v>#REF!</v>
      </c>
      <c r="AX12" s="45" t="e">
        <f>IF(#REF!="X",1,0)</f>
        <v>#REF!</v>
      </c>
      <c r="AY12" s="46" t="e">
        <f t="shared" si="0"/>
        <v>#REF!</v>
      </c>
      <c r="AZ12" s="46" t="e">
        <f t="shared" si="1"/>
        <v>#REF!</v>
      </c>
      <c r="BA12" s="46" t="e">
        <f t="shared" si="2"/>
        <v>#REF!</v>
      </c>
      <c r="BB12" s="46" t="e">
        <f t="shared" si="3"/>
        <v>#REF!</v>
      </c>
      <c r="BC12" s="50" t="e">
        <f t="shared" ref="BC12:BL12" si="7">IF(AO11+AO12+AO13+AO14+AO15+AO16=1,"X"," ")</f>
        <v>#REF!</v>
      </c>
      <c r="BD12" s="50" t="e">
        <f t="shared" si="7"/>
        <v>#REF!</v>
      </c>
      <c r="BE12" s="50" t="e">
        <f t="shared" si="7"/>
        <v>#REF!</v>
      </c>
      <c r="BF12" s="50" t="e">
        <f t="shared" si="7"/>
        <v>#REF!</v>
      </c>
      <c r="BG12" s="50" t="e">
        <f t="shared" si="7"/>
        <v>#REF!</v>
      </c>
      <c r="BH12" s="50" t="e">
        <f t="shared" si="7"/>
        <v>#REF!</v>
      </c>
      <c r="BI12" s="50" t="e">
        <f t="shared" si="7"/>
        <v>#REF!</v>
      </c>
      <c r="BJ12" s="50" t="e">
        <f t="shared" si="7"/>
        <v>#REF!</v>
      </c>
      <c r="BK12" s="50" t="e">
        <f t="shared" si="7"/>
        <v>#REF!</v>
      </c>
      <c r="BL12" s="50" t="e">
        <f t="shared" si="7"/>
        <v>#REF!</v>
      </c>
      <c r="BM12" s="40"/>
      <c r="BN12" s="40"/>
      <c r="BO12" s="40"/>
      <c r="BP12" s="40"/>
      <c r="BQ12" s="40"/>
      <c r="BR12" s="40"/>
      <c r="BS12" s="40"/>
      <c r="BT12" s="40"/>
      <c r="BU12" s="40"/>
      <c r="BV12" s="40"/>
    </row>
    <row r="13" spans="1:74" s="37" customFormat="1" x14ac:dyDescent="0.2">
      <c r="A13" s="364"/>
      <c r="B13" s="364"/>
      <c r="C13" s="364"/>
      <c r="D13" s="119" t="s">
        <v>48</v>
      </c>
      <c r="E13" s="120">
        <v>1241</v>
      </c>
      <c r="F13" s="120">
        <v>347</v>
      </c>
      <c r="G13" s="120">
        <v>54</v>
      </c>
      <c r="H13" s="120" t="s">
        <v>2</v>
      </c>
      <c r="I13" s="120" t="s">
        <v>2</v>
      </c>
      <c r="J13" s="120">
        <v>810</v>
      </c>
      <c r="K13" s="120">
        <v>684</v>
      </c>
      <c r="L13" s="120">
        <v>126</v>
      </c>
      <c r="M13" s="120" t="s">
        <v>8</v>
      </c>
      <c r="N13" s="120">
        <v>84</v>
      </c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45" t="e">
        <f>IF(#REF!="X",1,0)</f>
        <v>#REF!</v>
      </c>
      <c r="AP13" s="45" t="e">
        <f>IF(#REF!="X",1,0)</f>
        <v>#REF!</v>
      </c>
      <c r="AQ13" s="45" t="e">
        <f>IF(#REF!="X",1,0)</f>
        <v>#REF!</v>
      </c>
      <c r="AR13" s="45" t="e">
        <f>IF(#REF!="X",1,0)</f>
        <v>#REF!</v>
      </c>
      <c r="AS13" s="45" t="e">
        <f>IF(#REF!="X",1,0)</f>
        <v>#REF!</v>
      </c>
      <c r="AT13" s="45" t="e">
        <f>IF(#REF!="X",1,0)</f>
        <v>#REF!</v>
      </c>
      <c r="AU13" s="45" t="e">
        <f>IF(#REF!="X",1,0)</f>
        <v>#REF!</v>
      </c>
      <c r="AV13" s="45" t="e">
        <f>IF(#REF!="X",1,0)</f>
        <v>#REF!</v>
      </c>
      <c r="AW13" s="45" t="e">
        <f>IF(#REF!="X",1,0)</f>
        <v>#REF!</v>
      </c>
      <c r="AX13" s="45" t="e">
        <f>IF(#REF!="X",1,0)</f>
        <v>#REF!</v>
      </c>
      <c r="AY13" s="46" t="e">
        <f t="shared" si="0"/>
        <v>#REF!</v>
      </c>
      <c r="AZ13" s="46" t="e">
        <f t="shared" si="1"/>
        <v>#REF!</v>
      </c>
      <c r="BA13" s="46" t="e">
        <f t="shared" si="2"/>
        <v>#REF!</v>
      </c>
      <c r="BB13" s="46" t="e">
        <f t="shared" si="3"/>
        <v>#REF!</v>
      </c>
      <c r="BC13" s="50" t="e">
        <f t="shared" ref="BC13:BL13" si="8">IF(AO17+AO18+AO19=1,"X"," ")</f>
        <v>#REF!</v>
      </c>
      <c r="BD13" s="50" t="e">
        <f t="shared" si="8"/>
        <v>#REF!</v>
      </c>
      <c r="BE13" s="50" t="e">
        <f t="shared" si="8"/>
        <v>#REF!</v>
      </c>
      <c r="BF13" s="50" t="e">
        <f t="shared" si="8"/>
        <v>#REF!</v>
      </c>
      <c r="BG13" s="50" t="e">
        <f t="shared" si="8"/>
        <v>#REF!</v>
      </c>
      <c r="BH13" s="50" t="e">
        <f t="shared" si="8"/>
        <v>#REF!</v>
      </c>
      <c r="BI13" s="50" t="e">
        <f t="shared" si="8"/>
        <v>#REF!</v>
      </c>
      <c r="BJ13" s="50" t="e">
        <f t="shared" si="8"/>
        <v>#REF!</v>
      </c>
      <c r="BK13" s="50" t="e">
        <f t="shared" si="8"/>
        <v>#REF!</v>
      </c>
      <c r="BL13" s="50" t="e">
        <f t="shared" si="8"/>
        <v>#REF!</v>
      </c>
      <c r="BM13" s="40"/>
      <c r="BN13" s="40"/>
      <c r="BO13" s="40"/>
      <c r="BP13" s="40"/>
      <c r="BQ13" s="40"/>
      <c r="BR13" s="40"/>
      <c r="BS13" s="40"/>
      <c r="BT13" s="40"/>
      <c r="BU13" s="40"/>
      <c r="BV13" s="40"/>
    </row>
    <row r="14" spans="1:74" s="37" customFormat="1" x14ac:dyDescent="0.2">
      <c r="A14" s="364"/>
      <c r="B14" s="364"/>
      <c r="C14" s="364"/>
      <c r="D14" s="119" t="s">
        <v>49</v>
      </c>
      <c r="E14" s="120" t="s">
        <v>2</v>
      </c>
      <c r="F14" s="120" t="s">
        <v>2</v>
      </c>
      <c r="G14" s="120" t="s">
        <v>2</v>
      </c>
      <c r="H14" s="120" t="s">
        <v>8</v>
      </c>
      <c r="I14" s="120" t="s">
        <v>2</v>
      </c>
      <c r="J14" s="120" t="s">
        <v>2</v>
      </c>
      <c r="K14" s="120" t="s">
        <v>2</v>
      </c>
      <c r="L14" s="120" t="s">
        <v>8</v>
      </c>
      <c r="M14" s="120" t="s">
        <v>8</v>
      </c>
      <c r="N14" s="120" t="s">
        <v>2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45" t="e">
        <f>IF(#REF!="X",1,0)</f>
        <v>#REF!</v>
      </c>
      <c r="AP14" s="45" t="e">
        <f>IF(#REF!="X",1,0)</f>
        <v>#REF!</v>
      </c>
      <c r="AQ14" s="45" t="e">
        <f>IF(#REF!="X",1,0)</f>
        <v>#REF!</v>
      </c>
      <c r="AR14" s="45" t="e">
        <f>IF(#REF!="X",1,0)</f>
        <v>#REF!</v>
      </c>
      <c r="AS14" s="45" t="e">
        <f>IF(#REF!="X",1,0)</f>
        <v>#REF!</v>
      </c>
      <c r="AT14" s="45" t="e">
        <f>IF(#REF!="X",1,0)</f>
        <v>#REF!</v>
      </c>
      <c r="AU14" s="45" t="e">
        <f>IF(#REF!="X",1,0)</f>
        <v>#REF!</v>
      </c>
      <c r="AV14" s="45" t="e">
        <f>IF(#REF!="X",1,0)</f>
        <v>#REF!</v>
      </c>
      <c r="AW14" s="45" t="e">
        <f>IF(#REF!="X",1,0)</f>
        <v>#REF!</v>
      </c>
      <c r="AX14" s="45" t="e">
        <f>IF(#REF!="X",1,0)</f>
        <v>#REF!</v>
      </c>
      <c r="AY14" s="46" t="e">
        <f t="shared" si="0"/>
        <v>#REF!</v>
      </c>
      <c r="AZ14" s="46" t="e">
        <f t="shared" si="1"/>
        <v>#REF!</v>
      </c>
      <c r="BA14" s="46" t="e">
        <f t="shared" si="2"/>
        <v>#REF!</v>
      </c>
      <c r="BB14" s="46" t="e">
        <f t="shared" si="3"/>
        <v>#REF!</v>
      </c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40"/>
      <c r="BN14" s="40"/>
      <c r="BO14" s="40"/>
      <c r="BP14" s="40"/>
      <c r="BQ14" s="40"/>
      <c r="BR14" s="40"/>
      <c r="BS14" s="40"/>
      <c r="BT14" s="40"/>
      <c r="BU14" s="40"/>
      <c r="BV14" s="40"/>
    </row>
    <row r="15" spans="1:74" s="37" customFormat="1" x14ac:dyDescent="0.2">
      <c r="A15" s="364"/>
      <c r="B15" s="364"/>
      <c r="C15" s="364"/>
      <c r="D15" s="119" t="s">
        <v>50</v>
      </c>
      <c r="E15" s="120">
        <v>46</v>
      </c>
      <c r="F15" s="120">
        <v>18</v>
      </c>
      <c r="G15" s="120" t="s">
        <v>2</v>
      </c>
      <c r="H15" s="120" t="s">
        <v>2</v>
      </c>
      <c r="I15" s="120" t="s">
        <v>2</v>
      </c>
      <c r="J15" s="120" t="s">
        <v>2</v>
      </c>
      <c r="K15" s="120">
        <v>24</v>
      </c>
      <c r="L15" s="120" t="s">
        <v>2</v>
      </c>
      <c r="M15" s="120" t="s">
        <v>8</v>
      </c>
      <c r="N15" s="120" t="s">
        <v>2</v>
      </c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45" t="e">
        <f>IF(#REF!="X",1,0)</f>
        <v>#REF!</v>
      </c>
      <c r="AP15" s="45" t="e">
        <f>IF(#REF!="X",1,0)</f>
        <v>#REF!</v>
      </c>
      <c r="AQ15" s="45" t="e">
        <f>IF(#REF!="X",1,0)</f>
        <v>#REF!</v>
      </c>
      <c r="AR15" s="45" t="e">
        <f>IF(#REF!="X",1,0)</f>
        <v>#REF!</v>
      </c>
      <c r="AS15" s="45" t="e">
        <f>IF(#REF!="X",1,0)</f>
        <v>#REF!</v>
      </c>
      <c r="AT15" s="45" t="e">
        <f>IF(#REF!="X",1,0)</f>
        <v>#REF!</v>
      </c>
      <c r="AU15" s="45" t="e">
        <f>IF(#REF!="X",1,0)</f>
        <v>#REF!</v>
      </c>
      <c r="AV15" s="45" t="e">
        <f>IF(#REF!="X",1,0)</f>
        <v>#REF!</v>
      </c>
      <c r="AW15" s="45" t="e">
        <f>IF(#REF!="X",1,0)</f>
        <v>#REF!</v>
      </c>
      <c r="AX15" s="45" t="e">
        <f>IF(#REF!="X",1,0)</f>
        <v>#REF!</v>
      </c>
      <c r="AY15" s="46" t="e">
        <f t="shared" si="0"/>
        <v>#REF!</v>
      </c>
      <c r="AZ15" s="46" t="e">
        <f t="shared" si="1"/>
        <v>#REF!</v>
      </c>
      <c r="BA15" s="46" t="e">
        <f t="shared" si="2"/>
        <v>#REF!</v>
      </c>
      <c r="BB15" s="46" t="e">
        <f t="shared" si="3"/>
        <v>#REF!</v>
      </c>
      <c r="BC15" s="51" t="e">
        <f t="shared" ref="BC15:BL15" si="9">IF(AO9+AO11+AO21+AO33+AO17+AO43+AO28+AO38+AO48+AO51+AO58+AO64+AO70+AO74+AO81+AO91+AO97+AO103=1,"X"," ")</f>
        <v>#REF!</v>
      </c>
      <c r="BD15" s="51" t="e">
        <f t="shared" si="9"/>
        <v>#REF!</v>
      </c>
      <c r="BE15" s="51" t="e">
        <f t="shared" si="9"/>
        <v>#REF!</v>
      </c>
      <c r="BF15" s="51" t="e">
        <f t="shared" si="9"/>
        <v>#REF!</v>
      </c>
      <c r="BG15" s="51" t="e">
        <f t="shared" si="9"/>
        <v>#REF!</v>
      </c>
      <c r="BH15" s="51" t="e">
        <f t="shared" si="9"/>
        <v>#REF!</v>
      </c>
      <c r="BI15" s="51" t="e">
        <f t="shared" si="9"/>
        <v>#REF!</v>
      </c>
      <c r="BJ15" s="51" t="e">
        <f t="shared" si="9"/>
        <v>#REF!</v>
      </c>
      <c r="BK15" s="51" t="e">
        <f t="shared" si="9"/>
        <v>#REF!</v>
      </c>
      <c r="BL15" s="51" t="e">
        <f t="shared" si="9"/>
        <v>#REF!</v>
      </c>
      <c r="BM15" s="40"/>
      <c r="BN15" s="40"/>
      <c r="BO15" s="40"/>
      <c r="BP15" s="40"/>
      <c r="BQ15" s="40"/>
      <c r="BR15" s="40"/>
      <c r="BS15" s="40"/>
      <c r="BT15" s="40"/>
      <c r="BU15" s="40"/>
      <c r="BV15" s="40"/>
    </row>
    <row r="16" spans="1:74" s="37" customFormat="1" x14ac:dyDescent="0.2">
      <c r="A16" s="364"/>
      <c r="B16" s="364"/>
      <c r="C16" s="364"/>
      <c r="D16" s="119" t="s">
        <v>51</v>
      </c>
      <c r="E16" s="120" t="s">
        <v>2</v>
      </c>
      <c r="F16" s="120" t="s">
        <v>2</v>
      </c>
      <c r="G16" s="120" t="s">
        <v>8</v>
      </c>
      <c r="H16" s="120" t="s">
        <v>8</v>
      </c>
      <c r="I16" s="120" t="s">
        <v>2</v>
      </c>
      <c r="J16" s="120">
        <v>2</v>
      </c>
      <c r="K16" s="120">
        <v>2</v>
      </c>
      <c r="L16" s="120" t="s">
        <v>8</v>
      </c>
      <c r="M16" s="120" t="s">
        <v>8</v>
      </c>
      <c r="N16" s="120" t="s">
        <v>2</v>
      </c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45" t="e">
        <f>IF(#REF!="X",1,0)</f>
        <v>#REF!</v>
      </c>
      <c r="AP16" s="45" t="e">
        <f>IF(#REF!="X",1,0)</f>
        <v>#REF!</v>
      </c>
      <c r="AQ16" s="45" t="e">
        <f>IF(#REF!="X",1,0)</f>
        <v>#REF!</v>
      </c>
      <c r="AR16" s="45" t="e">
        <f>IF(#REF!="X",1,0)</f>
        <v>#REF!</v>
      </c>
      <c r="AS16" s="45" t="e">
        <f>IF(#REF!="X",1,0)</f>
        <v>#REF!</v>
      </c>
      <c r="AT16" s="45" t="e">
        <f>IF(#REF!="X",1,0)</f>
        <v>#REF!</v>
      </c>
      <c r="AU16" s="45" t="e">
        <f>IF(#REF!="X",1,0)</f>
        <v>#REF!</v>
      </c>
      <c r="AV16" s="45" t="e">
        <f>IF(#REF!="X",1,0)</f>
        <v>#REF!</v>
      </c>
      <c r="AW16" s="45" t="e">
        <f>IF(#REF!="X",1,0)</f>
        <v>#REF!</v>
      </c>
      <c r="AX16" s="45" t="e">
        <f>IF(#REF!="X",1,0)</f>
        <v>#REF!</v>
      </c>
      <c r="AY16" s="46" t="e">
        <f t="shared" si="0"/>
        <v>#REF!</v>
      </c>
      <c r="AZ16" s="46" t="e">
        <f t="shared" si="1"/>
        <v>#REF!</v>
      </c>
      <c r="BA16" s="46" t="e">
        <f t="shared" si="2"/>
        <v>#REF!</v>
      </c>
      <c r="BB16" s="46" t="e">
        <f t="shared" si="3"/>
        <v>#REF!</v>
      </c>
      <c r="BC16" s="51" t="e">
        <f t="shared" ref="BC16:BL16" si="10">IF(AO9+AO12+AO13+AO14+AO15+AO16+AO19+AO23+AO24+AO25+AO26+AO27+AO30+AO31+AO35+AO36+AO37+AO40+AO41+AO42+AO45+AO46+AO50+AO53+AO54+AO55+AO56+AO57+AO60+AO61+AO62+AO66+AO67+AO68+AO69+AO72+AO76+AO77+AO78+AO79+AO80+AO83+AO84+AO85+AO86+AO87+AO88+AO89+AO93+AO94+AO95+AO96+AO99+AO100+AO101+AO102+AO105+AO22+AO34+AO18+AO44+AO29+AO39+AO49+AO52+AO59+AO65+AO71+AO75+AO82+AO92+AO98+AO104+AO106=1,"X"," ")</f>
        <v>#REF!</v>
      </c>
      <c r="BD16" s="51" t="e">
        <f t="shared" si="10"/>
        <v>#REF!</v>
      </c>
      <c r="BE16" s="51" t="e">
        <f t="shared" si="10"/>
        <v>#REF!</v>
      </c>
      <c r="BF16" s="51" t="e">
        <f t="shared" si="10"/>
        <v>#REF!</v>
      </c>
      <c r="BG16" s="51" t="e">
        <f t="shared" si="10"/>
        <v>#REF!</v>
      </c>
      <c r="BH16" s="51" t="e">
        <f t="shared" si="10"/>
        <v>#REF!</v>
      </c>
      <c r="BI16" s="51" t="e">
        <f t="shared" si="10"/>
        <v>#REF!</v>
      </c>
      <c r="BJ16" s="51" t="e">
        <f t="shared" si="10"/>
        <v>#REF!</v>
      </c>
      <c r="BK16" s="51" t="e">
        <f t="shared" si="10"/>
        <v>#REF!</v>
      </c>
      <c r="BL16" s="51" t="e">
        <f t="shared" si="10"/>
        <v>#REF!</v>
      </c>
      <c r="BM16" s="40"/>
      <c r="BN16" s="40"/>
      <c r="BO16" s="40"/>
      <c r="BP16" s="40"/>
      <c r="BQ16" s="40"/>
      <c r="BR16" s="40"/>
      <c r="BS16" s="40"/>
      <c r="BT16" s="40"/>
      <c r="BU16" s="40"/>
      <c r="BV16" s="40"/>
    </row>
    <row r="17" spans="1:74" s="37" customFormat="1" x14ac:dyDescent="0.2">
      <c r="A17" s="364"/>
      <c r="B17" s="364"/>
      <c r="C17" s="363" t="s">
        <v>52</v>
      </c>
      <c r="D17" s="119"/>
      <c r="E17" s="120">
        <v>1003</v>
      </c>
      <c r="F17" s="120">
        <v>250</v>
      </c>
      <c r="G17" s="120">
        <v>155</v>
      </c>
      <c r="H17" s="120">
        <v>11</v>
      </c>
      <c r="I17" s="120">
        <v>84</v>
      </c>
      <c r="J17" s="120">
        <v>738</v>
      </c>
      <c r="K17" s="120">
        <v>727</v>
      </c>
      <c r="L17" s="120" t="s">
        <v>2</v>
      </c>
      <c r="M17" s="120" t="s">
        <v>2</v>
      </c>
      <c r="N17" s="120">
        <v>15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45" t="e">
        <f>IF(#REF!="X",1,0)</f>
        <v>#REF!</v>
      </c>
      <c r="AP17" s="45" t="e">
        <f>IF(#REF!="X",1,0)</f>
        <v>#REF!</v>
      </c>
      <c r="AQ17" s="45" t="e">
        <f>IF(#REF!="X",1,0)</f>
        <v>#REF!</v>
      </c>
      <c r="AR17" s="45" t="e">
        <f>IF(#REF!="X",1,0)</f>
        <v>#REF!</v>
      </c>
      <c r="AS17" s="45" t="e">
        <f>IF(#REF!="X",1,0)</f>
        <v>#REF!</v>
      </c>
      <c r="AT17" s="45" t="e">
        <f>IF(#REF!="X",1,0)</f>
        <v>#REF!</v>
      </c>
      <c r="AU17" s="45" t="e">
        <f>IF(#REF!="X",1,0)</f>
        <v>#REF!</v>
      </c>
      <c r="AV17" s="45" t="e">
        <f>IF(#REF!="X",1,0)</f>
        <v>#REF!</v>
      </c>
      <c r="AW17" s="45" t="e">
        <f>IF(#REF!="X",1,0)</f>
        <v>#REF!</v>
      </c>
      <c r="AX17" s="45" t="e">
        <f>IF(#REF!="X",1,0)</f>
        <v>#REF!</v>
      </c>
      <c r="AY17" s="46" t="e">
        <f t="shared" si="0"/>
        <v>#REF!</v>
      </c>
      <c r="AZ17" s="46" t="e">
        <f t="shared" si="1"/>
        <v>#REF!</v>
      </c>
      <c r="BA17" s="46" t="e">
        <f t="shared" si="2"/>
        <v>#REF!</v>
      </c>
      <c r="BB17" s="46" t="e">
        <f t="shared" si="3"/>
        <v>#REF!</v>
      </c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40"/>
      <c r="BN17" s="40"/>
      <c r="BO17" s="40"/>
      <c r="BP17" s="40"/>
      <c r="BQ17" s="40"/>
      <c r="BR17" s="40"/>
      <c r="BS17" s="40"/>
      <c r="BT17" s="40"/>
      <c r="BU17" s="40"/>
      <c r="BV17" s="40"/>
    </row>
    <row r="18" spans="1:74" s="37" customFormat="1" x14ac:dyDescent="0.2">
      <c r="A18" s="364"/>
      <c r="B18" s="364"/>
      <c r="C18" s="364"/>
      <c r="D18" s="119" t="s">
        <v>53</v>
      </c>
      <c r="E18" s="120">
        <v>985</v>
      </c>
      <c r="F18" s="120" t="s">
        <v>2</v>
      </c>
      <c r="G18" s="120">
        <v>155</v>
      </c>
      <c r="H18" s="120">
        <v>11</v>
      </c>
      <c r="I18" s="120" t="s">
        <v>2</v>
      </c>
      <c r="J18" s="120">
        <v>732</v>
      </c>
      <c r="K18" s="120">
        <v>721</v>
      </c>
      <c r="L18" s="120" t="s">
        <v>2</v>
      </c>
      <c r="M18" s="120" t="s">
        <v>2</v>
      </c>
      <c r="N18" s="120" t="s">
        <v>2</v>
      </c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45" t="e">
        <f>IF(#REF!="X",1,0)</f>
        <v>#REF!</v>
      </c>
      <c r="AP18" s="45" t="e">
        <f>IF(#REF!="X",1,0)</f>
        <v>#REF!</v>
      </c>
      <c r="AQ18" s="45" t="e">
        <f>IF(#REF!="X",1,0)</f>
        <v>#REF!</v>
      </c>
      <c r="AR18" s="45" t="e">
        <f>IF(#REF!="X",1,0)</f>
        <v>#REF!</v>
      </c>
      <c r="AS18" s="45" t="e">
        <f>IF(#REF!="X",1,0)</f>
        <v>#REF!</v>
      </c>
      <c r="AT18" s="45" t="e">
        <f>IF(#REF!="X",1,0)</f>
        <v>#REF!</v>
      </c>
      <c r="AU18" s="45" t="e">
        <f>IF(#REF!="X",1,0)</f>
        <v>#REF!</v>
      </c>
      <c r="AV18" s="45" t="e">
        <f>IF(#REF!="X",1,0)</f>
        <v>#REF!</v>
      </c>
      <c r="AW18" s="45" t="e">
        <f>IF(#REF!="X",1,0)</f>
        <v>#REF!</v>
      </c>
      <c r="AX18" s="45" t="e">
        <f>IF(#REF!="X",1,0)</f>
        <v>#REF!</v>
      </c>
      <c r="AY18" s="46" t="e">
        <f t="shared" si="0"/>
        <v>#REF!</v>
      </c>
      <c r="AZ18" s="46" t="e">
        <f t="shared" si="1"/>
        <v>#REF!</v>
      </c>
      <c r="BA18" s="46" t="e">
        <f t="shared" si="2"/>
        <v>#REF!</v>
      </c>
      <c r="BB18" s="46" t="e">
        <f t="shared" si="3"/>
        <v>#REF!</v>
      </c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40"/>
      <c r="BN18" s="40"/>
      <c r="BO18" s="40"/>
      <c r="BP18" s="40"/>
      <c r="BQ18" s="40"/>
      <c r="BR18" s="40"/>
      <c r="BS18" s="40"/>
      <c r="BT18" s="40"/>
      <c r="BU18" s="40"/>
      <c r="BV18" s="40"/>
    </row>
    <row r="19" spans="1:74" s="37" customFormat="1" ht="25.5" x14ac:dyDescent="0.2">
      <c r="A19" s="364"/>
      <c r="B19" s="364"/>
      <c r="C19" s="364"/>
      <c r="D19" s="119" t="s">
        <v>54</v>
      </c>
      <c r="E19" s="120">
        <v>18</v>
      </c>
      <c r="F19" s="120" t="s">
        <v>2</v>
      </c>
      <c r="G19" s="120" t="s">
        <v>8</v>
      </c>
      <c r="H19" s="120" t="s">
        <v>8</v>
      </c>
      <c r="I19" s="120" t="s">
        <v>2</v>
      </c>
      <c r="J19" s="120">
        <v>6</v>
      </c>
      <c r="K19" s="120">
        <v>6</v>
      </c>
      <c r="L19" s="120" t="s">
        <v>8</v>
      </c>
      <c r="M19" s="120" t="s">
        <v>8</v>
      </c>
      <c r="N19" s="120" t="s">
        <v>2</v>
      </c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45" t="e">
        <f>IF(#REF!="X",1,0)</f>
        <v>#REF!</v>
      </c>
      <c r="AP19" s="45" t="e">
        <f>IF(#REF!="X",1,0)</f>
        <v>#REF!</v>
      </c>
      <c r="AQ19" s="45" t="e">
        <f>IF(#REF!="X",1,0)</f>
        <v>#REF!</v>
      </c>
      <c r="AR19" s="45" t="e">
        <f>IF(#REF!="X",1,0)</f>
        <v>#REF!</v>
      </c>
      <c r="AS19" s="45" t="e">
        <f>IF(#REF!="X",1,0)</f>
        <v>#REF!</v>
      </c>
      <c r="AT19" s="45" t="e">
        <f>IF(#REF!="X",1,0)</f>
        <v>#REF!</v>
      </c>
      <c r="AU19" s="45" t="e">
        <f>IF(#REF!="X",1,0)</f>
        <v>#REF!</v>
      </c>
      <c r="AV19" s="45" t="e">
        <f>IF(#REF!="X",1,0)</f>
        <v>#REF!</v>
      </c>
      <c r="AW19" s="45" t="e">
        <f>IF(#REF!="X",1,0)</f>
        <v>#REF!</v>
      </c>
      <c r="AX19" s="45" t="e">
        <f>IF(#REF!="X",1,0)</f>
        <v>#REF!</v>
      </c>
      <c r="AY19" s="46" t="e">
        <f t="shared" si="0"/>
        <v>#REF!</v>
      </c>
      <c r="AZ19" s="46" t="e">
        <f t="shared" si="1"/>
        <v>#REF!</v>
      </c>
      <c r="BA19" s="46" t="e">
        <f t="shared" si="2"/>
        <v>#REF!</v>
      </c>
      <c r="BB19" s="46" t="e">
        <f t="shared" si="3"/>
        <v>#REF!</v>
      </c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40"/>
      <c r="BN19" s="40"/>
      <c r="BO19" s="40"/>
      <c r="BP19" s="40"/>
      <c r="BQ19" s="40"/>
      <c r="BR19" s="40"/>
      <c r="BS19" s="40"/>
      <c r="BT19" s="40"/>
      <c r="BU19" s="40"/>
      <c r="BV19" s="40"/>
    </row>
    <row r="20" spans="1:74" s="37" customFormat="1" x14ac:dyDescent="0.2">
      <c r="A20" s="364"/>
      <c r="B20" s="363" t="s">
        <v>180</v>
      </c>
      <c r="C20" s="119"/>
      <c r="D20" s="119"/>
      <c r="E20" s="120">
        <v>13663</v>
      </c>
      <c r="F20" s="120">
        <v>3174</v>
      </c>
      <c r="G20" s="120">
        <v>814</v>
      </c>
      <c r="H20" s="120">
        <v>630</v>
      </c>
      <c r="I20" s="120">
        <v>1730</v>
      </c>
      <c r="J20" s="120">
        <v>8567</v>
      </c>
      <c r="K20" s="120">
        <v>7619</v>
      </c>
      <c r="L20" s="120" t="s">
        <v>2</v>
      </c>
      <c r="M20" s="120" t="s">
        <v>2</v>
      </c>
      <c r="N20" s="120">
        <v>1922</v>
      </c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45" t="e">
        <f>IF(#REF!="X",1,0)</f>
        <v>#REF!</v>
      </c>
      <c r="AP20" s="45" t="e">
        <f>IF(#REF!="X",1,0)</f>
        <v>#REF!</v>
      </c>
      <c r="AQ20" s="45" t="e">
        <f>IF(#REF!="X",1,0)</f>
        <v>#REF!</v>
      </c>
      <c r="AR20" s="45" t="e">
        <f>IF(#REF!="X",1,0)</f>
        <v>#REF!</v>
      </c>
      <c r="AS20" s="45" t="e">
        <f>IF(#REF!="X",1,0)</f>
        <v>#REF!</v>
      </c>
      <c r="AT20" s="45" t="e">
        <f>IF(#REF!="X",1,0)</f>
        <v>#REF!</v>
      </c>
      <c r="AU20" s="45" t="e">
        <f>IF(#REF!="X",1,0)</f>
        <v>#REF!</v>
      </c>
      <c r="AV20" s="45" t="e">
        <f>IF(#REF!="X",1,0)</f>
        <v>#REF!</v>
      </c>
      <c r="AW20" s="45" t="e">
        <f>IF(#REF!="X",1,0)</f>
        <v>#REF!</v>
      </c>
      <c r="AX20" s="45" t="e">
        <f>IF(#REF!="X",1,0)</f>
        <v>#REF!</v>
      </c>
      <c r="AY20" s="46" t="e">
        <f t="shared" si="0"/>
        <v>#REF!</v>
      </c>
      <c r="AZ20" s="46" t="e">
        <f t="shared" si="1"/>
        <v>#REF!</v>
      </c>
      <c r="BA20" s="46" t="e">
        <f t="shared" si="2"/>
        <v>#REF!</v>
      </c>
      <c r="BB20" s="46" t="e">
        <f t="shared" si="3"/>
        <v>#REF!</v>
      </c>
      <c r="BC20" s="48" t="e">
        <f t="shared" ref="BC20:BL20" si="11">IF(AO20+AO21+AO28=1,"X"," ")</f>
        <v>#REF!</v>
      </c>
      <c r="BD20" s="48" t="e">
        <f t="shared" si="11"/>
        <v>#REF!</v>
      </c>
      <c r="BE20" s="48" t="e">
        <f t="shared" si="11"/>
        <v>#REF!</v>
      </c>
      <c r="BF20" s="48" t="e">
        <f t="shared" si="11"/>
        <v>#REF!</v>
      </c>
      <c r="BG20" s="48" t="e">
        <f t="shared" si="11"/>
        <v>#REF!</v>
      </c>
      <c r="BH20" s="48" t="e">
        <f t="shared" si="11"/>
        <v>#REF!</v>
      </c>
      <c r="BI20" s="48" t="e">
        <f t="shared" si="11"/>
        <v>#REF!</v>
      </c>
      <c r="BJ20" s="48" t="e">
        <f t="shared" si="11"/>
        <v>#REF!</v>
      </c>
      <c r="BK20" s="48" t="e">
        <f t="shared" si="11"/>
        <v>#REF!</v>
      </c>
      <c r="BL20" s="48" t="e">
        <f t="shared" si="11"/>
        <v>#REF!</v>
      </c>
      <c r="BM20" s="40"/>
      <c r="BN20" s="40"/>
      <c r="BO20" s="40"/>
      <c r="BP20" s="40"/>
      <c r="BQ20" s="40"/>
      <c r="BR20" s="40"/>
      <c r="BS20" s="40"/>
      <c r="BT20" s="40"/>
      <c r="BU20" s="40"/>
      <c r="BV20" s="40"/>
    </row>
    <row r="21" spans="1:74" s="37" customFormat="1" x14ac:dyDescent="0.2">
      <c r="A21" s="364"/>
      <c r="B21" s="364"/>
      <c r="C21" s="363" t="s">
        <v>56</v>
      </c>
      <c r="D21" s="119"/>
      <c r="E21" s="120">
        <v>313</v>
      </c>
      <c r="F21" s="120">
        <v>36</v>
      </c>
      <c r="G21" s="120">
        <v>4</v>
      </c>
      <c r="H21" s="120">
        <v>14</v>
      </c>
      <c r="I21" s="120">
        <v>18</v>
      </c>
      <c r="J21" s="120">
        <v>246</v>
      </c>
      <c r="K21" s="120" t="s">
        <v>2</v>
      </c>
      <c r="L21" s="120" t="s">
        <v>2</v>
      </c>
      <c r="M21" s="120" t="s">
        <v>8</v>
      </c>
      <c r="N21" s="120">
        <v>31</v>
      </c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45" t="e">
        <f>IF(#REF!="X",1,0)</f>
        <v>#REF!</v>
      </c>
      <c r="AP21" s="45" t="e">
        <f>IF(#REF!="X",1,0)</f>
        <v>#REF!</v>
      </c>
      <c r="AQ21" s="45" t="e">
        <f>IF(#REF!="X",1,0)</f>
        <v>#REF!</v>
      </c>
      <c r="AR21" s="45" t="e">
        <f>IF(#REF!="X",1,0)</f>
        <v>#REF!</v>
      </c>
      <c r="AS21" s="45" t="e">
        <f>IF(#REF!="X",1,0)</f>
        <v>#REF!</v>
      </c>
      <c r="AT21" s="45" t="e">
        <f>IF(#REF!="X",1,0)</f>
        <v>#REF!</v>
      </c>
      <c r="AU21" s="45" t="e">
        <f>IF(#REF!="X",1,0)</f>
        <v>#REF!</v>
      </c>
      <c r="AV21" s="45" t="e">
        <f>IF(#REF!="X",1,0)</f>
        <v>#REF!</v>
      </c>
      <c r="AW21" s="45" t="e">
        <f>IF(#REF!="X",1,0)</f>
        <v>#REF!</v>
      </c>
      <c r="AX21" s="45" t="e">
        <f>IF(#REF!="X",1,0)</f>
        <v>#REF!</v>
      </c>
      <c r="AY21" s="46" t="e">
        <f t="shared" si="0"/>
        <v>#REF!</v>
      </c>
      <c r="AZ21" s="46" t="e">
        <f t="shared" si="1"/>
        <v>#REF!</v>
      </c>
      <c r="BA21" s="46" t="e">
        <f t="shared" si="2"/>
        <v>#REF!</v>
      </c>
      <c r="BB21" s="46" t="e">
        <f t="shared" si="3"/>
        <v>#REF!</v>
      </c>
      <c r="BC21" s="49" t="e">
        <f t="shared" ref="BC21:BL21" si="12">IF(AO20+AO22+AO23+AO24+AO25+AO26+AO27+AO29+AO30+AO31=1,"X"," ")</f>
        <v>#REF!</v>
      </c>
      <c r="BD21" s="49" t="e">
        <f t="shared" si="12"/>
        <v>#REF!</v>
      </c>
      <c r="BE21" s="49" t="e">
        <f t="shared" si="12"/>
        <v>#REF!</v>
      </c>
      <c r="BF21" s="49" t="e">
        <f t="shared" si="12"/>
        <v>#REF!</v>
      </c>
      <c r="BG21" s="49" t="e">
        <f t="shared" si="12"/>
        <v>#REF!</v>
      </c>
      <c r="BH21" s="49" t="e">
        <f t="shared" si="12"/>
        <v>#REF!</v>
      </c>
      <c r="BI21" s="49" t="e">
        <f t="shared" si="12"/>
        <v>#REF!</v>
      </c>
      <c r="BJ21" s="49" t="e">
        <f t="shared" si="12"/>
        <v>#REF!</v>
      </c>
      <c r="BK21" s="49" t="e">
        <f t="shared" si="12"/>
        <v>#REF!</v>
      </c>
      <c r="BL21" s="49" t="e">
        <f t="shared" si="12"/>
        <v>#REF!</v>
      </c>
      <c r="BM21" s="40"/>
      <c r="BN21" s="40"/>
      <c r="BO21" s="40"/>
      <c r="BP21" s="40"/>
      <c r="BQ21" s="40"/>
      <c r="BR21" s="40"/>
      <c r="BS21" s="40"/>
      <c r="BT21" s="40"/>
      <c r="BU21" s="40"/>
      <c r="BV21" s="40"/>
    </row>
    <row r="22" spans="1:74" s="37" customFormat="1" x14ac:dyDescent="0.2">
      <c r="A22" s="364"/>
      <c r="B22" s="364"/>
      <c r="C22" s="364"/>
      <c r="D22" s="119" t="s">
        <v>57</v>
      </c>
      <c r="E22" s="120" t="s">
        <v>2</v>
      </c>
      <c r="F22" s="120" t="s">
        <v>8</v>
      </c>
      <c r="G22" s="120" t="s">
        <v>8</v>
      </c>
      <c r="H22" s="120" t="s">
        <v>8</v>
      </c>
      <c r="I22" s="120" t="s">
        <v>8</v>
      </c>
      <c r="J22" s="120" t="s">
        <v>2</v>
      </c>
      <c r="K22" s="120" t="s">
        <v>2</v>
      </c>
      <c r="L22" s="120" t="s">
        <v>8</v>
      </c>
      <c r="M22" s="120" t="s">
        <v>8</v>
      </c>
      <c r="N22" s="120">
        <v>0</v>
      </c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45" t="e">
        <f>IF(#REF!="X",1,0)</f>
        <v>#REF!</v>
      </c>
      <c r="AP22" s="45" t="e">
        <f>IF(#REF!="X",1,0)</f>
        <v>#REF!</v>
      </c>
      <c r="AQ22" s="45" t="e">
        <f>IF(#REF!="X",1,0)</f>
        <v>#REF!</v>
      </c>
      <c r="AR22" s="45" t="e">
        <f>IF(#REF!="X",1,0)</f>
        <v>#REF!</v>
      </c>
      <c r="AS22" s="45" t="e">
        <f>IF(#REF!="X",1,0)</f>
        <v>#REF!</v>
      </c>
      <c r="AT22" s="45" t="e">
        <f>IF(#REF!="X",1,0)</f>
        <v>#REF!</v>
      </c>
      <c r="AU22" s="45" t="e">
        <f>IF(#REF!="X",1,0)</f>
        <v>#REF!</v>
      </c>
      <c r="AV22" s="45" t="e">
        <f>IF(#REF!="X",1,0)</f>
        <v>#REF!</v>
      </c>
      <c r="AW22" s="45" t="e">
        <f>IF(#REF!="X",1,0)</f>
        <v>#REF!</v>
      </c>
      <c r="AX22" s="45" t="e">
        <f>IF(#REF!="X",1,0)</f>
        <v>#REF!</v>
      </c>
      <c r="AY22" s="46" t="e">
        <f t="shared" si="0"/>
        <v>#REF!</v>
      </c>
      <c r="AZ22" s="46" t="e">
        <f t="shared" si="1"/>
        <v>#REF!</v>
      </c>
      <c r="BA22" s="46" t="e">
        <f t="shared" si="2"/>
        <v>#REF!</v>
      </c>
      <c r="BB22" s="46" t="e">
        <f t="shared" si="3"/>
        <v>#REF!</v>
      </c>
      <c r="BC22" s="50" t="e">
        <f t="shared" ref="BC22:BL22" si="13">IF(AO21+AO22+AO23+AO24+AO25+AO26+AO27=1,"X"," ")</f>
        <v>#REF!</v>
      </c>
      <c r="BD22" s="50" t="e">
        <f t="shared" si="13"/>
        <v>#REF!</v>
      </c>
      <c r="BE22" s="50" t="e">
        <f t="shared" si="13"/>
        <v>#REF!</v>
      </c>
      <c r="BF22" s="50" t="e">
        <f t="shared" si="13"/>
        <v>#REF!</v>
      </c>
      <c r="BG22" s="50" t="e">
        <f t="shared" si="13"/>
        <v>#REF!</v>
      </c>
      <c r="BH22" s="50" t="e">
        <f t="shared" si="13"/>
        <v>#REF!</v>
      </c>
      <c r="BI22" s="50" t="e">
        <f t="shared" si="13"/>
        <v>#REF!</v>
      </c>
      <c r="BJ22" s="50" t="e">
        <f t="shared" si="13"/>
        <v>#REF!</v>
      </c>
      <c r="BK22" s="50" t="e">
        <f t="shared" si="13"/>
        <v>#REF!</v>
      </c>
      <c r="BL22" s="50" t="e">
        <f t="shared" si="13"/>
        <v>#REF!</v>
      </c>
      <c r="BM22" s="40"/>
      <c r="BN22" s="40"/>
      <c r="BO22" s="40"/>
      <c r="BP22" s="40"/>
      <c r="BQ22" s="40"/>
      <c r="BR22" s="40"/>
      <c r="BS22" s="40"/>
      <c r="BT22" s="40"/>
      <c r="BU22" s="40"/>
      <c r="BV22" s="40"/>
    </row>
    <row r="23" spans="1:74" s="37" customFormat="1" x14ac:dyDescent="0.2">
      <c r="A23" s="364"/>
      <c r="B23" s="364"/>
      <c r="C23" s="364"/>
      <c r="D23" s="119" t="s">
        <v>58</v>
      </c>
      <c r="E23" s="120" t="s">
        <v>2</v>
      </c>
      <c r="F23" s="120" t="s">
        <v>2</v>
      </c>
      <c r="G23" s="120" t="s">
        <v>8</v>
      </c>
      <c r="H23" s="120" t="s">
        <v>2</v>
      </c>
      <c r="I23" s="120" t="s">
        <v>2</v>
      </c>
      <c r="J23" s="120" t="s">
        <v>8</v>
      </c>
      <c r="K23" s="120" t="s">
        <v>8</v>
      </c>
      <c r="L23" s="120" t="s">
        <v>8</v>
      </c>
      <c r="M23" s="120" t="s">
        <v>8</v>
      </c>
      <c r="N23" s="120" t="s">
        <v>2</v>
      </c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45" t="e">
        <f>IF(#REF!="X",1,0)</f>
        <v>#REF!</v>
      </c>
      <c r="AP23" s="45" t="e">
        <f>IF(#REF!="X",1,0)</f>
        <v>#REF!</v>
      </c>
      <c r="AQ23" s="45" t="e">
        <f>IF(#REF!="X",1,0)</f>
        <v>#REF!</v>
      </c>
      <c r="AR23" s="45" t="e">
        <f>IF(#REF!="X",1,0)</f>
        <v>#REF!</v>
      </c>
      <c r="AS23" s="45" t="e">
        <f>IF(#REF!="X",1,0)</f>
        <v>#REF!</v>
      </c>
      <c r="AT23" s="45" t="e">
        <f>IF(#REF!="X",1,0)</f>
        <v>#REF!</v>
      </c>
      <c r="AU23" s="45" t="e">
        <f>IF(#REF!="X",1,0)</f>
        <v>#REF!</v>
      </c>
      <c r="AV23" s="45" t="e">
        <f>IF(#REF!="X",1,0)</f>
        <v>#REF!</v>
      </c>
      <c r="AW23" s="45" t="e">
        <f>IF(#REF!="X",1,0)</f>
        <v>#REF!</v>
      </c>
      <c r="AX23" s="45" t="e">
        <f>IF(#REF!="X",1,0)</f>
        <v>#REF!</v>
      </c>
      <c r="AY23" s="46" t="e">
        <f t="shared" si="0"/>
        <v>#REF!</v>
      </c>
      <c r="AZ23" s="46" t="e">
        <f t="shared" si="1"/>
        <v>#REF!</v>
      </c>
      <c r="BA23" s="46" t="e">
        <f t="shared" si="2"/>
        <v>#REF!</v>
      </c>
      <c r="BB23" s="46" t="e">
        <f t="shared" si="3"/>
        <v>#REF!</v>
      </c>
      <c r="BC23" s="50" t="e">
        <f t="shared" ref="BC23:BL23" si="14">IF(AO28+AO29+AO30+AO31=1,"X"," ")</f>
        <v>#REF!</v>
      </c>
      <c r="BD23" s="50" t="e">
        <f t="shared" si="14"/>
        <v>#REF!</v>
      </c>
      <c r="BE23" s="50" t="e">
        <f t="shared" si="14"/>
        <v>#REF!</v>
      </c>
      <c r="BF23" s="50" t="e">
        <f t="shared" si="14"/>
        <v>#REF!</v>
      </c>
      <c r="BG23" s="50" t="e">
        <f t="shared" si="14"/>
        <v>#REF!</v>
      </c>
      <c r="BH23" s="50" t="e">
        <f t="shared" si="14"/>
        <v>#REF!</v>
      </c>
      <c r="BI23" s="50" t="e">
        <f t="shared" si="14"/>
        <v>#REF!</v>
      </c>
      <c r="BJ23" s="50" t="e">
        <f t="shared" si="14"/>
        <v>#REF!</v>
      </c>
      <c r="BK23" s="50" t="e">
        <f t="shared" si="14"/>
        <v>#REF!</v>
      </c>
      <c r="BL23" s="50" t="e">
        <f t="shared" si="14"/>
        <v>#REF!</v>
      </c>
      <c r="BM23" s="40"/>
      <c r="BN23" s="40"/>
      <c r="BO23" s="40"/>
      <c r="BP23" s="40"/>
      <c r="BQ23" s="40"/>
      <c r="BR23" s="40"/>
      <c r="BS23" s="40"/>
      <c r="BT23" s="40"/>
      <c r="BU23" s="40"/>
      <c r="BV23" s="40"/>
    </row>
    <row r="24" spans="1:74" s="37" customFormat="1" x14ac:dyDescent="0.2">
      <c r="A24" s="364"/>
      <c r="B24" s="364"/>
      <c r="C24" s="364"/>
      <c r="D24" s="119" t="s">
        <v>59</v>
      </c>
      <c r="E24" s="120">
        <v>46</v>
      </c>
      <c r="F24" s="120">
        <v>6</v>
      </c>
      <c r="G24" s="120" t="s">
        <v>8</v>
      </c>
      <c r="H24" s="120" t="s">
        <v>8</v>
      </c>
      <c r="I24" s="120">
        <v>6</v>
      </c>
      <c r="J24" s="120" t="s">
        <v>2</v>
      </c>
      <c r="K24" s="120" t="s">
        <v>2</v>
      </c>
      <c r="L24" s="120" t="s">
        <v>2</v>
      </c>
      <c r="M24" s="120" t="s">
        <v>8</v>
      </c>
      <c r="N24" s="120" t="s">
        <v>2</v>
      </c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45" t="e">
        <f>IF(#REF!="X",1,0)</f>
        <v>#REF!</v>
      </c>
      <c r="AP24" s="45" t="e">
        <f>IF(#REF!="X",1,0)</f>
        <v>#REF!</v>
      </c>
      <c r="AQ24" s="45" t="e">
        <f>IF(#REF!="X",1,0)</f>
        <v>#REF!</v>
      </c>
      <c r="AR24" s="45" t="e">
        <f>IF(#REF!="X",1,0)</f>
        <v>#REF!</v>
      </c>
      <c r="AS24" s="45" t="e">
        <f>IF(#REF!="X",1,0)</f>
        <v>#REF!</v>
      </c>
      <c r="AT24" s="45" t="e">
        <f>IF(#REF!="X",1,0)</f>
        <v>#REF!</v>
      </c>
      <c r="AU24" s="45" t="e">
        <f>IF(#REF!="X",1,0)</f>
        <v>#REF!</v>
      </c>
      <c r="AV24" s="45" t="e">
        <f>IF(#REF!="X",1,0)</f>
        <v>#REF!</v>
      </c>
      <c r="AW24" s="45" t="e">
        <f>IF(#REF!="X",1,0)</f>
        <v>#REF!</v>
      </c>
      <c r="AX24" s="45" t="e">
        <f>IF(#REF!="X",1,0)</f>
        <v>#REF!</v>
      </c>
      <c r="AY24" s="46" t="e">
        <f t="shared" si="0"/>
        <v>#REF!</v>
      </c>
      <c r="AZ24" s="46" t="e">
        <f t="shared" si="1"/>
        <v>#REF!</v>
      </c>
      <c r="BA24" s="46" t="e">
        <f t="shared" si="2"/>
        <v>#REF!</v>
      </c>
      <c r="BB24" s="46" t="e">
        <f t="shared" si="3"/>
        <v>#REF!</v>
      </c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40"/>
      <c r="BN24" s="40"/>
      <c r="BO24" s="40"/>
      <c r="BP24" s="40"/>
      <c r="BQ24" s="40"/>
      <c r="BR24" s="40"/>
      <c r="BS24" s="40"/>
      <c r="BT24" s="40"/>
      <c r="BU24" s="40"/>
      <c r="BV24" s="40"/>
    </row>
    <row r="25" spans="1:74" s="37" customFormat="1" x14ac:dyDescent="0.2">
      <c r="A25" s="364"/>
      <c r="B25" s="364"/>
      <c r="C25" s="364"/>
      <c r="D25" s="119" t="s">
        <v>60</v>
      </c>
      <c r="E25" s="120">
        <v>73</v>
      </c>
      <c r="F25" s="120" t="s">
        <v>2</v>
      </c>
      <c r="G25" s="120" t="s">
        <v>8</v>
      </c>
      <c r="H25" s="120" t="s">
        <v>2</v>
      </c>
      <c r="I25" s="120">
        <v>5</v>
      </c>
      <c r="J25" s="120" t="s">
        <v>2</v>
      </c>
      <c r="K25" s="120" t="s">
        <v>2</v>
      </c>
      <c r="L25" s="120" t="s">
        <v>2</v>
      </c>
      <c r="M25" s="120" t="s">
        <v>8</v>
      </c>
      <c r="N25" s="120" t="s">
        <v>2</v>
      </c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45" t="e">
        <f>IF(#REF!="X",1,0)</f>
        <v>#REF!</v>
      </c>
      <c r="AP25" s="45" t="e">
        <f>IF(#REF!="X",1,0)</f>
        <v>#REF!</v>
      </c>
      <c r="AQ25" s="45" t="e">
        <f>IF(#REF!="X",1,0)</f>
        <v>#REF!</v>
      </c>
      <c r="AR25" s="45" t="e">
        <f>IF(#REF!="X",1,0)</f>
        <v>#REF!</v>
      </c>
      <c r="AS25" s="45" t="e">
        <f>IF(#REF!="X",1,0)</f>
        <v>#REF!</v>
      </c>
      <c r="AT25" s="45" t="e">
        <f>IF(#REF!="X",1,0)</f>
        <v>#REF!</v>
      </c>
      <c r="AU25" s="45" t="e">
        <f>IF(#REF!="X",1,0)</f>
        <v>#REF!</v>
      </c>
      <c r="AV25" s="45" t="e">
        <f>IF(#REF!="X",1,0)</f>
        <v>#REF!</v>
      </c>
      <c r="AW25" s="45" t="e">
        <f>IF(#REF!="X",1,0)</f>
        <v>#REF!</v>
      </c>
      <c r="AX25" s="45" t="e">
        <f>IF(#REF!="X",1,0)</f>
        <v>#REF!</v>
      </c>
      <c r="AY25" s="46" t="e">
        <f t="shared" si="0"/>
        <v>#REF!</v>
      </c>
      <c r="AZ25" s="46" t="e">
        <f t="shared" si="1"/>
        <v>#REF!</v>
      </c>
      <c r="BA25" s="46" t="e">
        <f t="shared" si="2"/>
        <v>#REF!</v>
      </c>
      <c r="BB25" s="46" t="e">
        <f t="shared" si="3"/>
        <v>#REF!</v>
      </c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40"/>
      <c r="BN25" s="40"/>
      <c r="BO25" s="40"/>
      <c r="BP25" s="40"/>
      <c r="BQ25" s="40"/>
      <c r="BR25" s="40"/>
      <c r="BS25" s="40"/>
      <c r="BT25" s="40"/>
      <c r="BU25" s="40"/>
      <c r="BV25" s="40"/>
    </row>
    <row r="26" spans="1:74" s="37" customFormat="1" x14ac:dyDescent="0.2">
      <c r="A26" s="364"/>
      <c r="B26" s="364"/>
      <c r="C26" s="364"/>
      <c r="D26" s="119" t="s">
        <v>61</v>
      </c>
      <c r="E26" s="120">
        <v>173</v>
      </c>
      <c r="F26" s="120" t="s">
        <v>2</v>
      </c>
      <c r="G26" s="120" t="s">
        <v>2</v>
      </c>
      <c r="H26" s="120" t="s">
        <v>2</v>
      </c>
      <c r="I26" s="120">
        <v>3</v>
      </c>
      <c r="J26" s="120">
        <v>162</v>
      </c>
      <c r="K26" s="120">
        <v>162</v>
      </c>
      <c r="L26" s="120" t="s">
        <v>8</v>
      </c>
      <c r="M26" s="120" t="s">
        <v>8</v>
      </c>
      <c r="N26" s="120" t="s">
        <v>2</v>
      </c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45" t="e">
        <f>IF(#REF!="X",1,0)</f>
        <v>#REF!</v>
      </c>
      <c r="AP26" s="45" t="e">
        <f>IF(#REF!="X",1,0)</f>
        <v>#REF!</v>
      </c>
      <c r="AQ26" s="45" t="e">
        <f>IF(#REF!="X",1,0)</f>
        <v>#REF!</v>
      </c>
      <c r="AR26" s="45" t="e">
        <f>IF(#REF!="X",1,0)</f>
        <v>#REF!</v>
      </c>
      <c r="AS26" s="45" t="e">
        <f>IF(#REF!="X",1,0)</f>
        <v>#REF!</v>
      </c>
      <c r="AT26" s="45" t="e">
        <f>IF(#REF!="X",1,0)</f>
        <v>#REF!</v>
      </c>
      <c r="AU26" s="45" t="e">
        <f>IF(#REF!="X",1,0)</f>
        <v>#REF!</v>
      </c>
      <c r="AV26" s="45" t="e">
        <f>IF(#REF!="X",1,0)</f>
        <v>#REF!</v>
      </c>
      <c r="AW26" s="45" t="e">
        <f>IF(#REF!="X",1,0)</f>
        <v>#REF!</v>
      </c>
      <c r="AX26" s="45" t="e">
        <f>IF(#REF!="X",1,0)</f>
        <v>#REF!</v>
      </c>
      <c r="AY26" s="46" t="e">
        <f t="shared" si="0"/>
        <v>#REF!</v>
      </c>
      <c r="AZ26" s="46" t="e">
        <f t="shared" si="1"/>
        <v>#REF!</v>
      </c>
      <c r="BA26" s="46" t="e">
        <f t="shared" si="2"/>
        <v>#REF!</v>
      </c>
      <c r="BB26" s="46" t="e">
        <f t="shared" si="3"/>
        <v>#REF!</v>
      </c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40"/>
      <c r="BN26" s="40"/>
      <c r="BO26" s="40"/>
      <c r="BP26" s="40"/>
      <c r="BQ26" s="40"/>
      <c r="BR26" s="40"/>
      <c r="BS26" s="40"/>
      <c r="BT26" s="40"/>
      <c r="BU26" s="40"/>
      <c r="BV26" s="40"/>
    </row>
    <row r="27" spans="1:74" s="37" customFormat="1" x14ac:dyDescent="0.2">
      <c r="A27" s="364"/>
      <c r="B27" s="364"/>
      <c r="C27" s="364"/>
      <c r="D27" s="119" t="s">
        <v>62</v>
      </c>
      <c r="E27" s="120">
        <v>14</v>
      </c>
      <c r="F27" s="120">
        <v>3</v>
      </c>
      <c r="G27" s="120" t="s">
        <v>2</v>
      </c>
      <c r="H27" s="120" t="s">
        <v>8</v>
      </c>
      <c r="I27" s="120" t="s">
        <v>2</v>
      </c>
      <c r="J27" s="120">
        <v>11</v>
      </c>
      <c r="K27" s="120">
        <v>11</v>
      </c>
      <c r="L27" s="120" t="s">
        <v>8</v>
      </c>
      <c r="M27" s="120" t="s">
        <v>8</v>
      </c>
      <c r="N27" s="120" t="s">
        <v>8</v>
      </c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45" t="e">
        <f>IF(#REF!="X",1,0)</f>
        <v>#REF!</v>
      </c>
      <c r="AP27" s="45" t="e">
        <f>IF(#REF!="X",1,0)</f>
        <v>#REF!</v>
      </c>
      <c r="AQ27" s="45" t="e">
        <f>IF(#REF!="X",1,0)</f>
        <v>#REF!</v>
      </c>
      <c r="AR27" s="45" t="e">
        <f>IF(#REF!="X",1,0)</f>
        <v>#REF!</v>
      </c>
      <c r="AS27" s="45" t="e">
        <f>IF(#REF!="X",1,0)</f>
        <v>#REF!</v>
      </c>
      <c r="AT27" s="45" t="e">
        <f>IF(#REF!="X",1,0)</f>
        <v>#REF!</v>
      </c>
      <c r="AU27" s="45" t="e">
        <f>IF(#REF!="X",1,0)</f>
        <v>#REF!</v>
      </c>
      <c r="AV27" s="45" t="e">
        <f>IF(#REF!="X",1,0)</f>
        <v>#REF!</v>
      </c>
      <c r="AW27" s="45" t="e">
        <f>IF(#REF!="X",1,0)</f>
        <v>#REF!</v>
      </c>
      <c r="AX27" s="45" t="e">
        <f>IF(#REF!="X",1,0)</f>
        <v>#REF!</v>
      </c>
      <c r="AY27" s="46" t="e">
        <f t="shared" si="0"/>
        <v>#REF!</v>
      </c>
      <c r="AZ27" s="46" t="e">
        <f t="shared" si="1"/>
        <v>#REF!</v>
      </c>
      <c r="BA27" s="46" t="e">
        <f t="shared" si="2"/>
        <v>#REF!</v>
      </c>
      <c r="BB27" s="46" t="e">
        <f t="shared" si="3"/>
        <v>#REF!</v>
      </c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40"/>
      <c r="BN27" s="40"/>
      <c r="BO27" s="40"/>
      <c r="BP27" s="40"/>
      <c r="BQ27" s="40"/>
      <c r="BR27" s="40"/>
      <c r="BS27" s="40"/>
      <c r="BT27" s="40"/>
      <c r="BU27" s="40"/>
      <c r="BV27" s="40"/>
    </row>
    <row r="28" spans="1:74" s="37" customFormat="1" x14ac:dyDescent="0.2">
      <c r="A28" s="364"/>
      <c r="B28" s="364"/>
      <c r="C28" s="363" t="s">
        <v>63</v>
      </c>
      <c r="D28" s="119"/>
      <c r="E28" s="120">
        <v>13350</v>
      </c>
      <c r="F28" s="120">
        <v>3138</v>
      </c>
      <c r="G28" s="120">
        <v>810</v>
      </c>
      <c r="H28" s="120">
        <v>616</v>
      </c>
      <c r="I28" s="120">
        <v>1712</v>
      </c>
      <c r="J28" s="120">
        <v>8321</v>
      </c>
      <c r="K28" s="120" t="s">
        <v>2</v>
      </c>
      <c r="L28" s="120" t="s">
        <v>2</v>
      </c>
      <c r="M28" s="120" t="s">
        <v>2</v>
      </c>
      <c r="N28" s="120">
        <v>1891</v>
      </c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45" t="e">
        <f>IF(#REF!="X",1,0)</f>
        <v>#REF!</v>
      </c>
      <c r="AP28" s="45" t="e">
        <f>IF(#REF!="X",1,0)</f>
        <v>#REF!</v>
      </c>
      <c r="AQ28" s="45" t="e">
        <f>IF(#REF!="X",1,0)</f>
        <v>#REF!</v>
      </c>
      <c r="AR28" s="45" t="e">
        <f>IF(#REF!="X",1,0)</f>
        <v>#REF!</v>
      </c>
      <c r="AS28" s="45" t="e">
        <f>IF(#REF!="X",1,0)</f>
        <v>#REF!</v>
      </c>
      <c r="AT28" s="45" t="e">
        <f>IF(#REF!="X",1,0)</f>
        <v>#REF!</v>
      </c>
      <c r="AU28" s="45" t="e">
        <f>IF(#REF!="X",1,0)</f>
        <v>#REF!</v>
      </c>
      <c r="AV28" s="45" t="e">
        <f>IF(#REF!="X",1,0)</f>
        <v>#REF!</v>
      </c>
      <c r="AW28" s="45" t="e">
        <f>IF(#REF!="X",1,0)</f>
        <v>#REF!</v>
      </c>
      <c r="AX28" s="45" t="e">
        <f>IF(#REF!="X",1,0)</f>
        <v>#REF!</v>
      </c>
      <c r="AY28" s="46" t="e">
        <f t="shared" si="0"/>
        <v>#REF!</v>
      </c>
      <c r="AZ28" s="46" t="e">
        <f t="shared" si="1"/>
        <v>#REF!</v>
      </c>
      <c r="BA28" s="46" t="e">
        <f t="shared" si="2"/>
        <v>#REF!</v>
      </c>
      <c r="BB28" s="46" t="e">
        <f t="shared" si="3"/>
        <v>#REF!</v>
      </c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40"/>
      <c r="BN28" s="40"/>
      <c r="BO28" s="40"/>
      <c r="BP28" s="40"/>
      <c r="BQ28" s="40"/>
      <c r="BR28" s="40"/>
      <c r="BS28" s="40"/>
      <c r="BT28" s="40"/>
      <c r="BU28" s="40"/>
      <c r="BV28" s="40"/>
    </row>
    <row r="29" spans="1:74" s="37" customFormat="1" ht="25.5" x14ac:dyDescent="0.2">
      <c r="A29" s="364"/>
      <c r="B29" s="364"/>
      <c r="C29" s="364"/>
      <c r="D29" s="119" t="s">
        <v>64</v>
      </c>
      <c r="E29" s="120">
        <v>12629</v>
      </c>
      <c r="F29" s="120">
        <v>3046</v>
      </c>
      <c r="G29" s="120">
        <v>784</v>
      </c>
      <c r="H29" s="120">
        <v>597</v>
      </c>
      <c r="I29" s="120">
        <v>1665</v>
      </c>
      <c r="J29" s="120">
        <v>7784</v>
      </c>
      <c r="K29" s="120">
        <v>6887</v>
      </c>
      <c r="L29" s="120" t="s">
        <v>2</v>
      </c>
      <c r="M29" s="120" t="s">
        <v>2</v>
      </c>
      <c r="N29" s="120">
        <v>1799</v>
      </c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45" t="e">
        <f>IF(#REF!="X",1,0)</f>
        <v>#REF!</v>
      </c>
      <c r="AP29" s="45" t="e">
        <f>IF(#REF!="X",1,0)</f>
        <v>#REF!</v>
      </c>
      <c r="AQ29" s="45" t="e">
        <f>IF(#REF!="X",1,0)</f>
        <v>#REF!</v>
      </c>
      <c r="AR29" s="45" t="e">
        <f>IF(#REF!="X",1,0)</f>
        <v>#REF!</v>
      </c>
      <c r="AS29" s="45" t="e">
        <f>IF(#REF!="X",1,0)</f>
        <v>#REF!</v>
      </c>
      <c r="AT29" s="45" t="e">
        <f>IF(#REF!="X",1,0)</f>
        <v>#REF!</v>
      </c>
      <c r="AU29" s="45" t="e">
        <f>IF(#REF!="X",1,0)</f>
        <v>#REF!</v>
      </c>
      <c r="AV29" s="45" t="e">
        <f>IF(#REF!="X",1,0)</f>
        <v>#REF!</v>
      </c>
      <c r="AW29" s="45" t="e">
        <f>IF(#REF!="X",1,0)</f>
        <v>#REF!</v>
      </c>
      <c r="AX29" s="45" t="e">
        <f>IF(#REF!="X",1,0)</f>
        <v>#REF!</v>
      </c>
      <c r="AY29" s="46" t="e">
        <f t="shared" si="0"/>
        <v>#REF!</v>
      </c>
      <c r="AZ29" s="46" t="e">
        <f t="shared" si="1"/>
        <v>#REF!</v>
      </c>
      <c r="BA29" s="46" t="e">
        <f t="shared" si="2"/>
        <v>#REF!</v>
      </c>
      <c r="BB29" s="46" t="e">
        <f t="shared" si="3"/>
        <v>#REF!</v>
      </c>
      <c r="BC29" s="39"/>
      <c r="BD29" s="39"/>
      <c r="BE29" s="39"/>
      <c r="BF29" s="39"/>
      <c r="BG29" s="39"/>
      <c r="BH29" s="39"/>
      <c r="BI29" s="39"/>
      <c r="BJ29" s="39"/>
      <c r="BK29" s="39"/>
      <c r="BL29" s="39"/>
      <c r="BM29" s="40"/>
      <c r="BN29" s="40"/>
      <c r="BO29" s="40"/>
      <c r="BP29" s="40"/>
      <c r="BQ29" s="40"/>
      <c r="BR29" s="40"/>
      <c r="BS29" s="40"/>
      <c r="BT29" s="40"/>
      <c r="BU29" s="40"/>
      <c r="BV29" s="40"/>
    </row>
    <row r="30" spans="1:74" s="37" customFormat="1" ht="25.5" x14ac:dyDescent="0.2">
      <c r="A30" s="364"/>
      <c r="B30" s="364"/>
      <c r="C30" s="364"/>
      <c r="D30" s="119" t="s">
        <v>65</v>
      </c>
      <c r="E30" s="120">
        <v>153</v>
      </c>
      <c r="F30" s="120">
        <v>35</v>
      </c>
      <c r="G30" s="120">
        <v>7</v>
      </c>
      <c r="H30" s="120">
        <v>8</v>
      </c>
      <c r="I30" s="120">
        <v>20</v>
      </c>
      <c r="J30" s="120">
        <v>90</v>
      </c>
      <c r="K30" s="120">
        <v>77</v>
      </c>
      <c r="L30" s="120">
        <v>13</v>
      </c>
      <c r="M30" s="120" t="s">
        <v>8</v>
      </c>
      <c r="N30" s="120">
        <v>28</v>
      </c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121"/>
      <c r="AK30" s="121"/>
      <c r="AL30" s="121"/>
      <c r="AM30" s="121"/>
      <c r="AN30" s="121"/>
      <c r="AO30" s="45" t="e">
        <f>IF(#REF!="X",1,0)</f>
        <v>#REF!</v>
      </c>
      <c r="AP30" s="45" t="e">
        <f>IF(#REF!="X",1,0)</f>
        <v>#REF!</v>
      </c>
      <c r="AQ30" s="45" t="e">
        <f>IF(#REF!="X",1,0)</f>
        <v>#REF!</v>
      </c>
      <c r="AR30" s="45" t="e">
        <f>IF(#REF!="X",1,0)</f>
        <v>#REF!</v>
      </c>
      <c r="AS30" s="45" t="e">
        <f>IF(#REF!="X",1,0)</f>
        <v>#REF!</v>
      </c>
      <c r="AT30" s="45" t="e">
        <f>IF(#REF!="X",1,0)</f>
        <v>#REF!</v>
      </c>
      <c r="AU30" s="45" t="e">
        <f>IF(#REF!="X",1,0)</f>
        <v>#REF!</v>
      </c>
      <c r="AV30" s="45" t="e">
        <f>IF(#REF!="X",1,0)</f>
        <v>#REF!</v>
      </c>
      <c r="AW30" s="45" t="e">
        <f>IF(#REF!="X",1,0)</f>
        <v>#REF!</v>
      </c>
      <c r="AX30" s="45" t="e">
        <f>IF(#REF!="X",1,0)</f>
        <v>#REF!</v>
      </c>
      <c r="AY30" s="46" t="e">
        <f t="shared" si="0"/>
        <v>#REF!</v>
      </c>
      <c r="AZ30" s="46" t="e">
        <f t="shared" si="1"/>
        <v>#REF!</v>
      </c>
      <c r="BA30" s="46" t="e">
        <f t="shared" si="2"/>
        <v>#REF!</v>
      </c>
      <c r="BB30" s="46" t="e">
        <f t="shared" si="3"/>
        <v>#REF!</v>
      </c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40"/>
      <c r="BN30" s="40"/>
      <c r="BO30" s="40"/>
      <c r="BP30" s="40"/>
      <c r="BQ30" s="40"/>
      <c r="BR30" s="40"/>
      <c r="BS30" s="40"/>
      <c r="BT30" s="40"/>
      <c r="BU30" s="40"/>
      <c r="BV30" s="40"/>
    </row>
    <row r="31" spans="1:74" s="37" customFormat="1" ht="25.5" x14ac:dyDescent="0.2">
      <c r="A31" s="364"/>
      <c r="B31" s="364"/>
      <c r="C31" s="364"/>
      <c r="D31" s="119" t="s">
        <v>66</v>
      </c>
      <c r="E31" s="120">
        <v>568</v>
      </c>
      <c r="F31" s="120">
        <v>57</v>
      </c>
      <c r="G31" s="120">
        <v>19</v>
      </c>
      <c r="H31" s="120">
        <v>11</v>
      </c>
      <c r="I31" s="120">
        <v>27</v>
      </c>
      <c r="J31" s="120">
        <v>447</v>
      </c>
      <c r="K31" s="120" t="s">
        <v>2</v>
      </c>
      <c r="L31" s="120">
        <v>29</v>
      </c>
      <c r="M31" s="120" t="s">
        <v>2</v>
      </c>
      <c r="N31" s="120">
        <v>64</v>
      </c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1"/>
      <c r="AL31" s="121"/>
      <c r="AM31" s="121"/>
      <c r="AN31" s="121"/>
      <c r="AO31" s="45" t="e">
        <f>IF(#REF!="X",1,0)</f>
        <v>#REF!</v>
      </c>
      <c r="AP31" s="45" t="e">
        <f>IF(#REF!="X",1,0)</f>
        <v>#REF!</v>
      </c>
      <c r="AQ31" s="45" t="e">
        <f>IF(#REF!="X",1,0)</f>
        <v>#REF!</v>
      </c>
      <c r="AR31" s="45" t="e">
        <f>IF(#REF!="X",1,0)</f>
        <v>#REF!</v>
      </c>
      <c r="AS31" s="45" t="e">
        <f>IF(#REF!="X",1,0)</f>
        <v>#REF!</v>
      </c>
      <c r="AT31" s="45" t="e">
        <f>IF(#REF!="X",1,0)</f>
        <v>#REF!</v>
      </c>
      <c r="AU31" s="45" t="e">
        <f>IF(#REF!="X",1,0)</f>
        <v>#REF!</v>
      </c>
      <c r="AV31" s="45" t="e">
        <f>IF(#REF!="X",1,0)</f>
        <v>#REF!</v>
      </c>
      <c r="AW31" s="45" t="e">
        <f>IF(#REF!="X",1,0)</f>
        <v>#REF!</v>
      </c>
      <c r="AX31" s="45" t="e">
        <f>IF(#REF!="X",1,0)</f>
        <v>#REF!</v>
      </c>
      <c r="AY31" s="46" t="e">
        <f t="shared" si="0"/>
        <v>#REF!</v>
      </c>
      <c r="AZ31" s="46" t="e">
        <f t="shared" si="1"/>
        <v>#REF!</v>
      </c>
      <c r="BA31" s="46" t="e">
        <f t="shared" si="2"/>
        <v>#REF!</v>
      </c>
      <c r="BB31" s="46" t="e">
        <f t="shared" si="3"/>
        <v>#REF!</v>
      </c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40"/>
      <c r="BN31" s="40"/>
      <c r="BO31" s="40"/>
      <c r="BP31" s="40"/>
      <c r="BQ31" s="40"/>
      <c r="BR31" s="40"/>
      <c r="BS31" s="40"/>
      <c r="BT31" s="40"/>
      <c r="BU31" s="40"/>
      <c r="BV31" s="40"/>
    </row>
    <row r="32" spans="1:74" s="37" customFormat="1" x14ac:dyDescent="0.2">
      <c r="A32" s="364"/>
      <c r="B32" s="363" t="s">
        <v>67</v>
      </c>
      <c r="C32" s="119"/>
      <c r="D32" s="119"/>
      <c r="E32" s="120">
        <v>2567</v>
      </c>
      <c r="F32" s="120">
        <v>493</v>
      </c>
      <c r="G32" s="120">
        <v>153</v>
      </c>
      <c r="H32" s="120">
        <v>71</v>
      </c>
      <c r="I32" s="120">
        <v>269</v>
      </c>
      <c r="J32" s="120">
        <v>1858</v>
      </c>
      <c r="K32" s="120" t="s">
        <v>2</v>
      </c>
      <c r="L32" s="120" t="s">
        <v>2</v>
      </c>
      <c r="M32" s="120" t="s">
        <v>8</v>
      </c>
      <c r="N32" s="120">
        <v>216</v>
      </c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45" t="e">
        <f>IF(#REF!="X",1,0)</f>
        <v>#REF!</v>
      </c>
      <c r="AP32" s="45" t="e">
        <f>IF(#REF!="X",1,0)</f>
        <v>#REF!</v>
      </c>
      <c r="AQ32" s="45" t="e">
        <f>IF(#REF!="X",1,0)</f>
        <v>#REF!</v>
      </c>
      <c r="AR32" s="45" t="e">
        <f>IF(#REF!="X",1,0)</f>
        <v>#REF!</v>
      </c>
      <c r="AS32" s="45" t="e">
        <f>IF(#REF!="X",1,0)</f>
        <v>#REF!</v>
      </c>
      <c r="AT32" s="45" t="e">
        <f>IF(#REF!="X",1,0)</f>
        <v>#REF!</v>
      </c>
      <c r="AU32" s="45" t="e">
        <f>IF(#REF!="X",1,0)</f>
        <v>#REF!</v>
      </c>
      <c r="AV32" s="45" t="e">
        <f>IF(#REF!="X",1,0)</f>
        <v>#REF!</v>
      </c>
      <c r="AW32" s="45" t="e">
        <f>IF(#REF!="X",1,0)</f>
        <v>#REF!</v>
      </c>
      <c r="AX32" s="45" t="e">
        <f>IF(#REF!="X",1,0)</f>
        <v>#REF!</v>
      </c>
      <c r="AY32" s="46" t="e">
        <f t="shared" si="0"/>
        <v>#REF!</v>
      </c>
      <c r="AZ32" s="46" t="e">
        <f t="shared" si="1"/>
        <v>#REF!</v>
      </c>
      <c r="BA32" s="46" t="e">
        <f t="shared" si="2"/>
        <v>#REF!</v>
      </c>
      <c r="BB32" s="46" t="e">
        <f t="shared" si="3"/>
        <v>#REF!</v>
      </c>
      <c r="BC32" s="48" t="e">
        <f t="shared" ref="BC32:BL32" si="15">IF(AO32+AO33+AO38+AO43=1,"X"," ")</f>
        <v>#REF!</v>
      </c>
      <c r="BD32" s="48" t="e">
        <f t="shared" si="15"/>
        <v>#REF!</v>
      </c>
      <c r="BE32" s="48" t="e">
        <f t="shared" si="15"/>
        <v>#REF!</v>
      </c>
      <c r="BF32" s="48" t="e">
        <f t="shared" si="15"/>
        <v>#REF!</v>
      </c>
      <c r="BG32" s="48" t="e">
        <f t="shared" si="15"/>
        <v>#REF!</v>
      </c>
      <c r="BH32" s="48" t="e">
        <f t="shared" si="15"/>
        <v>#REF!</v>
      </c>
      <c r="BI32" s="48" t="e">
        <f t="shared" si="15"/>
        <v>#REF!</v>
      </c>
      <c r="BJ32" s="48" t="e">
        <f t="shared" si="15"/>
        <v>#REF!</v>
      </c>
      <c r="BK32" s="48" t="e">
        <f t="shared" si="15"/>
        <v>#REF!</v>
      </c>
      <c r="BL32" s="48" t="e">
        <f t="shared" si="15"/>
        <v>#REF!</v>
      </c>
      <c r="BM32" s="40"/>
      <c r="BN32" s="40"/>
      <c r="BO32" s="40"/>
      <c r="BP32" s="40"/>
      <c r="BQ32" s="40"/>
      <c r="BR32" s="40"/>
      <c r="BS32" s="40"/>
      <c r="BT32" s="40"/>
      <c r="BU32" s="40"/>
      <c r="BV32" s="40"/>
    </row>
    <row r="33" spans="1:74" s="37" customFormat="1" x14ac:dyDescent="0.2">
      <c r="A33" s="364"/>
      <c r="B33" s="364"/>
      <c r="C33" s="363" t="s">
        <v>169</v>
      </c>
      <c r="D33" s="119"/>
      <c r="E33" s="120">
        <v>1730</v>
      </c>
      <c r="F33" s="120">
        <v>321</v>
      </c>
      <c r="G33" s="120">
        <v>119</v>
      </c>
      <c r="H33" s="120">
        <v>36</v>
      </c>
      <c r="I33" s="120">
        <v>166</v>
      </c>
      <c r="J33" s="120">
        <v>1293</v>
      </c>
      <c r="K33" s="120" t="s">
        <v>2</v>
      </c>
      <c r="L33" s="120" t="s">
        <v>2</v>
      </c>
      <c r="M33" s="120" t="s">
        <v>8</v>
      </c>
      <c r="N33" s="120">
        <v>116</v>
      </c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45" t="e">
        <f>IF(#REF!="X",1,0)</f>
        <v>#REF!</v>
      </c>
      <c r="AP33" s="45" t="e">
        <f>IF(#REF!="X",1,0)</f>
        <v>#REF!</v>
      </c>
      <c r="AQ33" s="45" t="e">
        <f>IF(#REF!="X",1,0)</f>
        <v>#REF!</v>
      </c>
      <c r="AR33" s="45" t="e">
        <f>IF(#REF!="X",1,0)</f>
        <v>#REF!</v>
      </c>
      <c r="AS33" s="45" t="e">
        <f>IF(#REF!="X",1,0)</f>
        <v>#REF!</v>
      </c>
      <c r="AT33" s="45" t="e">
        <f>IF(#REF!="X",1,0)</f>
        <v>#REF!</v>
      </c>
      <c r="AU33" s="45" t="e">
        <f>IF(#REF!="X",1,0)</f>
        <v>#REF!</v>
      </c>
      <c r="AV33" s="45" t="e">
        <f>IF(#REF!="X",1,0)</f>
        <v>#REF!</v>
      </c>
      <c r="AW33" s="45" t="e">
        <f>IF(#REF!="X",1,0)</f>
        <v>#REF!</v>
      </c>
      <c r="AX33" s="45" t="e">
        <f>IF(#REF!="X",1,0)</f>
        <v>#REF!</v>
      </c>
      <c r="AY33" s="46" t="e">
        <f t="shared" si="0"/>
        <v>#REF!</v>
      </c>
      <c r="AZ33" s="46" t="e">
        <f t="shared" si="1"/>
        <v>#REF!</v>
      </c>
      <c r="BA33" s="46" t="e">
        <f t="shared" si="2"/>
        <v>#REF!</v>
      </c>
      <c r="BB33" s="46" t="e">
        <f t="shared" si="3"/>
        <v>#REF!</v>
      </c>
      <c r="BC33" s="49" t="e">
        <f t="shared" ref="BC33:BL33" si="16">IF(AO32+AO34+AO35+AO36+AO37+AO40+AO39+AO41+AO42+AO44+AO45+AO46=1,"X"," ")</f>
        <v>#REF!</v>
      </c>
      <c r="BD33" s="49" t="e">
        <f t="shared" si="16"/>
        <v>#REF!</v>
      </c>
      <c r="BE33" s="49" t="e">
        <f t="shared" si="16"/>
        <v>#REF!</v>
      </c>
      <c r="BF33" s="49" t="e">
        <f t="shared" si="16"/>
        <v>#REF!</v>
      </c>
      <c r="BG33" s="49" t="e">
        <f t="shared" si="16"/>
        <v>#REF!</v>
      </c>
      <c r="BH33" s="49" t="e">
        <f t="shared" si="16"/>
        <v>#REF!</v>
      </c>
      <c r="BI33" s="49" t="e">
        <f t="shared" si="16"/>
        <v>#REF!</v>
      </c>
      <c r="BJ33" s="49" t="e">
        <f t="shared" si="16"/>
        <v>#REF!</v>
      </c>
      <c r="BK33" s="49" t="e">
        <f t="shared" si="16"/>
        <v>#REF!</v>
      </c>
      <c r="BL33" s="49" t="e">
        <f t="shared" si="16"/>
        <v>#REF!</v>
      </c>
      <c r="BM33" s="40"/>
      <c r="BN33" s="40"/>
      <c r="BO33" s="40"/>
      <c r="BP33" s="40"/>
      <c r="BQ33" s="40"/>
      <c r="BR33" s="40"/>
      <c r="BS33" s="40"/>
      <c r="BT33" s="40"/>
      <c r="BU33" s="40"/>
      <c r="BV33" s="40"/>
    </row>
    <row r="34" spans="1:74" s="37" customFormat="1" x14ac:dyDescent="0.2">
      <c r="A34" s="364"/>
      <c r="B34" s="364"/>
      <c r="C34" s="364"/>
      <c r="D34" s="119" t="s">
        <v>69</v>
      </c>
      <c r="E34" s="120">
        <v>15</v>
      </c>
      <c r="F34" s="120">
        <v>2</v>
      </c>
      <c r="G34" s="120" t="s">
        <v>8</v>
      </c>
      <c r="H34" s="120" t="s">
        <v>8</v>
      </c>
      <c r="I34" s="120">
        <v>2</v>
      </c>
      <c r="J34" s="120">
        <v>8</v>
      </c>
      <c r="K34" s="120" t="s">
        <v>2</v>
      </c>
      <c r="L34" s="120" t="s">
        <v>2</v>
      </c>
      <c r="M34" s="120" t="s">
        <v>8</v>
      </c>
      <c r="N34" s="120">
        <v>5</v>
      </c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45" t="e">
        <f>IF(#REF!="X",1,0)</f>
        <v>#REF!</v>
      </c>
      <c r="AP34" s="45" t="e">
        <f>IF(#REF!="X",1,0)</f>
        <v>#REF!</v>
      </c>
      <c r="AQ34" s="45" t="e">
        <f>IF(#REF!="X",1,0)</f>
        <v>#REF!</v>
      </c>
      <c r="AR34" s="45" t="e">
        <f>IF(#REF!="X",1,0)</f>
        <v>#REF!</v>
      </c>
      <c r="AS34" s="45" t="e">
        <f>IF(#REF!="X",1,0)</f>
        <v>#REF!</v>
      </c>
      <c r="AT34" s="45" t="e">
        <f>IF(#REF!="X",1,0)</f>
        <v>#REF!</v>
      </c>
      <c r="AU34" s="45" t="e">
        <f>IF(#REF!="X",1,0)</f>
        <v>#REF!</v>
      </c>
      <c r="AV34" s="45" t="e">
        <f>IF(#REF!="X",1,0)</f>
        <v>#REF!</v>
      </c>
      <c r="AW34" s="45" t="e">
        <f>IF(#REF!="X",1,0)</f>
        <v>#REF!</v>
      </c>
      <c r="AX34" s="45" t="e">
        <f>IF(#REF!="X",1,0)</f>
        <v>#REF!</v>
      </c>
      <c r="AY34" s="46" t="e">
        <f t="shared" si="0"/>
        <v>#REF!</v>
      </c>
      <c r="AZ34" s="46" t="e">
        <f t="shared" si="1"/>
        <v>#REF!</v>
      </c>
      <c r="BA34" s="46" t="e">
        <f t="shared" si="2"/>
        <v>#REF!</v>
      </c>
      <c r="BB34" s="46" t="e">
        <f t="shared" si="3"/>
        <v>#REF!</v>
      </c>
      <c r="BC34" s="50" t="e">
        <f t="shared" ref="BC34:BL34" si="17">IF(AO33+AO34+AO35+AO36+AO37=1,"X"," ")</f>
        <v>#REF!</v>
      </c>
      <c r="BD34" s="50" t="e">
        <f t="shared" si="17"/>
        <v>#REF!</v>
      </c>
      <c r="BE34" s="50" t="e">
        <f t="shared" si="17"/>
        <v>#REF!</v>
      </c>
      <c r="BF34" s="50" t="e">
        <f t="shared" si="17"/>
        <v>#REF!</v>
      </c>
      <c r="BG34" s="50" t="e">
        <f t="shared" si="17"/>
        <v>#REF!</v>
      </c>
      <c r="BH34" s="50" t="e">
        <f t="shared" si="17"/>
        <v>#REF!</v>
      </c>
      <c r="BI34" s="50" t="e">
        <f t="shared" si="17"/>
        <v>#REF!</v>
      </c>
      <c r="BJ34" s="50" t="e">
        <f t="shared" si="17"/>
        <v>#REF!</v>
      </c>
      <c r="BK34" s="50" t="e">
        <f t="shared" si="17"/>
        <v>#REF!</v>
      </c>
      <c r="BL34" s="50" t="e">
        <f t="shared" si="17"/>
        <v>#REF!</v>
      </c>
      <c r="BM34" s="40"/>
      <c r="BN34" s="40"/>
      <c r="BO34" s="40"/>
      <c r="BP34" s="40"/>
      <c r="BQ34" s="40"/>
      <c r="BR34" s="40"/>
      <c r="BS34" s="40"/>
      <c r="BT34" s="40"/>
      <c r="BU34" s="40"/>
      <c r="BV34" s="40"/>
    </row>
    <row r="35" spans="1:74" s="37" customFormat="1" ht="25.5" x14ac:dyDescent="0.2">
      <c r="A35" s="364"/>
      <c r="B35" s="364"/>
      <c r="C35" s="364"/>
      <c r="D35" s="119" t="s">
        <v>70</v>
      </c>
      <c r="E35" s="120">
        <v>15</v>
      </c>
      <c r="F35" s="120" t="s">
        <v>8</v>
      </c>
      <c r="G35" s="120" t="s">
        <v>8</v>
      </c>
      <c r="H35" s="120" t="s">
        <v>8</v>
      </c>
      <c r="I35" s="120" t="s">
        <v>8</v>
      </c>
      <c r="J35" s="120" t="s">
        <v>2</v>
      </c>
      <c r="K35" s="120" t="s">
        <v>2</v>
      </c>
      <c r="L35" s="120" t="s">
        <v>2</v>
      </c>
      <c r="M35" s="120" t="s">
        <v>8</v>
      </c>
      <c r="N35" s="120" t="s">
        <v>2</v>
      </c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45" t="e">
        <f>IF(#REF!="X",1,0)</f>
        <v>#REF!</v>
      </c>
      <c r="AP35" s="45" t="e">
        <f>IF(#REF!="X",1,0)</f>
        <v>#REF!</v>
      </c>
      <c r="AQ35" s="45" t="e">
        <f>IF(#REF!="X",1,0)</f>
        <v>#REF!</v>
      </c>
      <c r="AR35" s="45" t="e">
        <f>IF(#REF!="X",1,0)</f>
        <v>#REF!</v>
      </c>
      <c r="AS35" s="45" t="e">
        <f>IF(#REF!="X",1,0)</f>
        <v>#REF!</v>
      </c>
      <c r="AT35" s="45" t="e">
        <f>IF(#REF!="X",1,0)</f>
        <v>#REF!</v>
      </c>
      <c r="AU35" s="45" t="e">
        <f>IF(#REF!="X",1,0)</f>
        <v>#REF!</v>
      </c>
      <c r="AV35" s="45" t="e">
        <f>IF(#REF!="X",1,0)</f>
        <v>#REF!</v>
      </c>
      <c r="AW35" s="45" t="e">
        <f>IF(#REF!="X",1,0)</f>
        <v>#REF!</v>
      </c>
      <c r="AX35" s="45" t="e">
        <f>IF(#REF!="X",1,0)</f>
        <v>#REF!</v>
      </c>
      <c r="AY35" s="46" t="e">
        <f t="shared" si="0"/>
        <v>#REF!</v>
      </c>
      <c r="AZ35" s="46" t="e">
        <f t="shared" si="1"/>
        <v>#REF!</v>
      </c>
      <c r="BA35" s="46" t="e">
        <f t="shared" si="2"/>
        <v>#REF!</v>
      </c>
      <c r="BB35" s="46" t="e">
        <f t="shared" si="3"/>
        <v>#REF!</v>
      </c>
      <c r="BC35" s="50" t="e">
        <f t="shared" ref="BC35:BL35" si="18">IF(AO38+AO39+AO40+AO41+AO42=1,"X"," ")</f>
        <v>#REF!</v>
      </c>
      <c r="BD35" s="50" t="e">
        <f t="shared" si="18"/>
        <v>#REF!</v>
      </c>
      <c r="BE35" s="50" t="e">
        <f t="shared" si="18"/>
        <v>#REF!</v>
      </c>
      <c r="BF35" s="50" t="e">
        <f t="shared" si="18"/>
        <v>#REF!</v>
      </c>
      <c r="BG35" s="50" t="e">
        <f t="shared" si="18"/>
        <v>#REF!</v>
      </c>
      <c r="BH35" s="50" t="e">
        <f t="shared" si="18"/>
        <v>#REF!</v>
      </c>
      <c r="BI35" s="50" t="e">
        <f t="shared" si="18"/>
        <v>#REF!</v>
      </c>
      <c r="BJ35" s="50" t="e">
        <f t="shared" si="18"/>
        <v>#REF!</v>
      </c>
      <c r="BK35" s="50" t="e">
        <f t="shared" si="18"/>
        <v>#REF!</v>
      </c>
      <c r="BL35" s="50" t="e">
        <f t="shared" si="18"/>
        <v>#REF!</v>
      </c>
      <c r="BM35" s="40"/>
      <c r="BN35" s="40"/>
      <c r="BO35" s="40"/>
      <c r="BP35" s="40"/>
      <c r="BQ35" s="40"/>
      <c r="BR35" s="40"/>
      <c r="BS35" s="40"/>
      <c r="BT35" s="40"/>
      <c r="BU35" s="40"/>
      <c r="BV35" s="40"/>
    </row>
    <row r="36" spans="1:74" s="37" customFormat="1" x14ac:dyDescent="0.2">
      <c r="A36" s="364"/>
      <c r="B36" s="364"/>
      <c r="C36" s="364"/>
      <c r="D36" s="119" t="s">
        <v>71</v>
      </c>
      <c r="E36" s="120">
        <v>1345</v>
      </c>
      <c r="F36" s="120" t="s">
        <v>2</v>
      </c>
      <c r="G36" s="120" t="s">
        <v>2</v>
      </c>
      <c r="H36" s="120">
        <v>34</v>
      </c>
      <c r="I36" s="120" t="s">
        <v>2</v>
      </c>
      <c r="J36" s="120">
        <v>1059</v>
      </c>
      <c r="K36" s="120">
        <v>1046</v>
      </c>
      <c r="L36" s="120">
        <v>13</v>
      </c>
      <c r="M36" s="120" t="s">
        <v>8</v>
      </c>
      <c r="N36" s="120" t="s">
        <v>2</v>
      </c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21"/>
      <c r="AM36" s="121"/>
      <c r="AN36" s="121"/>
      <c r="AO36" s="45" t="e">
        <f>IF(#REF!="X",1,0)</f>
        <v>#REF!</v>
      </c>
      <c r="AP36" s="45" t="e">
        <f>IF(#REF!="X",1,0)</f>
        <v>#REF!</v>
      </c>
      <c r="AQ36" s="45" t="e">
        <f>IF(#REF!="X",1,0)</f>
        <v>#REF!</v>
      </c>
      <c r="AR36" s="45" t="e">
        <f>IF(#REF!="X",1,0)</f>
        <v>#REF!</v>
      </c>
      <c r="AS36" s="45" t="e">
        <f>IF(#REF!="X",1,0)</f>
        <v>#REF!</v>
      </c>
      <c r="AT36" s="45" t="e">
        <f>IF(#REF!="X",1,0)</f>
        <v>#REF!</v>
      </c>
      <c r="AU36" s="45" t="e">
        <f>IF(#REF!="X",1,0)</f>
        <v>#REF!</v>
      </c>
      <c r="AV36" s="45" t="e">
        <f>IF(#REF!="X",1,0)</f>
        <v>#REF!</v>
      </c>
      <c r="AW36" s="45" t="e">
        <f>IF(#REF!="X",1,0)</f>
        <v>#REF!</v>
      </c>
      <c r="AX36" s="45" t="e">
        <f>IF(#REF!="X",1,0)</f>
        <v>#REF!</v>
      </c>
      <c r="AY36" s="46" t="e">
        <f t="shared" si="0"/>
        <v>#REF!</v>
      </c>
      <c r="AZ36" s="46" t="e">
        <f t="shared" si="1"/>
        <v>#REF!</v>
      </c>
      <c r="BA36" s="46" t="e">
        <f t="shared" si="2"/>
        <v>#REF!</v>
      </c>
      <c r="BB36" s="46" t="e">
        <f t="shared" si="3"/>
        <v>#REF!</v>
      </c>
      <c r="BC36" s="50" t="e">
        <f t="shared" ref="BC36:BL36" si="19">IF(AO43+AO44+AO45+AO46=1,"X"," ")</f>
        <v>#REF!</v>
      </c>
      <c r="BD36" s="50" t="e">
        <f t="shared" si="19"/>
        <v>#REF!</v>
      </c>
      <c r="BE36" s="50" t="e">
        <f t="shared" si="19"/>
        <v>#REF!</v>
      </c>
      <c r="BF36" s="50" t="e">
        <f t="shared" si="19"/>
        <v>#REF!</v>
      </c>
      <c r="BG36" s="50" t="e">
        <f t="shared" si="19"/>
        <v>#REF!</v>
      </c>
      <c r="BH36" s="50" t="e">
        <f t="shared" si="19"/>
        <v>#REF!</v>
      </c>
      <c r="BI36" s="50" t="e">
        <f t="shared" si="19"/>
        <v>#REF!</v>
      </c>
      <c r="BJ36" s="50" t="e">
        <f t="shared" si="19"/>
        <v>#REF!</v>
      </c>
      <c r="BK36" s="50" t="e">
        <f t="shared" si="19"/>
        <v>#REF!</v>
      </c>
      <c r="BL36" s="50" t="e">
        <f t="shared" si="19"/>
        <v>#REF!</v>
      </c>
      <c r="BM36" s="40"/>
      <c r="BN36" s="40"/>
      <c r="BO36" s="40"/>
      <c r="BP36" s="40"/>
      <c r="BQ36" s="40"/>
      <c r="BR36" s="40"/>
      <c r="BS36" s="40"/>
      <c r="BT36" s="40"/>
      <c r="BU36" s="40"/>
      <c r="BV36" s="40"/>
    </row>
    <row r="37" spans="1:74" s="37" customFormat="1" x14ac:dyDescent="0.2">
      <c r="A37" s="364"/>
      <c r="B37" s="364"/>
      <c r="C37" s="364"/>
      <c r="D37" s="119" t="s">
        <v>72</v>
      </c>
      <c r="E37" s="120">
        <v>355</v>
      </c>
      <c r="F37" s="120" t="s">
        <v>2</v>
      </c>
      <c r="G37" s="120" t="s">
        <v>2</v>
      </c>
      <c r="H37" s="120">
        <v>2</v>
      </c>
      <c r="I37" s="120" t="s">
        <v>2</v>
      </c>
      <c r="J37" s="120" t="s">
        <v>2</v>
      </c>
      <c r="K37" s="120" t="s">
        <v>2</v>
      </c>
      <c r="L37" s="120" t="s">
        <v>2</v>
      </c>
      <c r="M37" s="120" t="s">
        <v>8</v>
      </c>
      <c r="N37" s="120" t="s">
        <v>2</v>
      </c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21"/>
      <c r="AM37" s="121"/>
      <c r="AN37" s="121"/>
      <c r="AO37" s="45" t="e">
        <f>IF(#REF!="X",1,0)</f>
        <v>#REF!</v>
      </c>
      <c r="AP37" s="45" t="e">
        <f>IF(#REF!="X",1,0)</f>
        <v>#REF!</v>
      </c>
      <c r="AQ37" s="45" t="e">
        <f>IF(#REF!="X",1,0)</f>
        <v>#REF!</v>
      </c>
      <c r="AR37" s="45" t="e">
        <f>IF(#REF!="X",1,0)</f>
        <v>#REF!</v>
      </c>
      <c r="AS37" s="45" t="e">
        <f>IF(#REF!="X",1,0)</f>
        <v>#REF!</v>
      </c>
      <c r="AT37" s="45" t="e">
        <f>IF(#REF!="X",1,0)</f>
        <v>#REF!</v>
      </c>
      <c r="AU37" s="45" t="e">
        <f>IF(#REF!="X",1,0)</f>
        <v>#REF!</v>
      </c>
      <c r="AV37" s="45" t="e">
        <f>IF(#REF!="X",1,0)</f>
        <v>#REF!</v>
      </c>
      <c r="AW37" s="45" t="e">
        <f>IF(#REF!="X",1,0)</f>
        <v>#REF!</v>
      </c>
      <c r="AX37" s="45" t="e">
        <f>IF(#REF!="X",1,0)</f>
        <v>#REF!</v>
      </c>
      <c r="AY37" s="46" t="e">
        <f t="shared" si="0"/>
        <v>#REF!</v>
      </c>
      <c r="AZ37" s="46" t="e">
        <f t="shared" si="1"/>
        <v>#REF!</v>
      </c>
      <c r="BA37" s="46" t="e">
        <f t="shared" si="2"/>
        <v>#REF!</v>
      </c>
      <c r="BB37" s="46" t="e">
        <f t="shared" si="3"/>
        <v>#REF!</v>
      </c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40"/>
      <c r="BN37" s="40"/>
      <c r="BO37" s="40"/>
      <c r="BP37" s="40"/>
      <c r="BQ37" s="40"/>
      <c r="BR37" s="40"/>
      <c r="BS37" s="40"/>
      <c r="BT37" s="40"/>
      <c r="BU37" s="40"/>
      <c r="BV37" s="40"/>
    </row>
    <row r="38" spans="1:74" s="37" customFormat="1" x14ac:dyDescent="0.2">
      <c r="A38" s="364"/>
      <c r="B38" s="364"/>
      <c r="C38" s="363" t="s">
        <v>181</v>
      </c>
      <c r="D38" s="119"/>
      <c r="E38" s="120">
        <v>349</v>
      </c>
      <c r="F38" s="120">
        <v>73</v>
      </c>
      <c r="G38" s="120">
        <v>18</v>
      </c>
      <c r="H38" s="120">
        <v>19</v>
      </c>
      <c r="I38" s="120">
        <v>36</v>
      </c>
      <c r="J38" s="120">
        <v>216</v>
      </c>
      <c r="K38" s="120">
        <v>182</v>
      </c>
      <c r="L38" s="120">
        <v>34</v>
      </c>
      <c r="M38" s="120" t="s">
        <v>8</v>
      </c>
      <c r="N38" s="120">
        <v>60</v>
      </c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21"/>
      <c r="AM38" s="121"/>
      <c r="AN38" s="121"/>
      <c r="AO38" s="45" t="e">
        <f>IF(#REF!="X",1,0)</f>
        <v>#REF!</v>
      </c>
      <c r="AP38" s="45" t="e">
        <f>IF(#REF!="X",1,0)</f>
        <v>#REF!</v>
      </c>
      <c r="AQ38" s="45" t="e">
        <f>IF(#REF!="X",1,0)</f>
        <v>#REF!</v>
      </c>
      <c r="AR38" s="45" t="e">
        <f>IF(#REF!="X",1,0)</f>
        <v>#REF!</v>
      </c>
      <c r="AS38" s="45" t="e">
        <f>IF(#REF!="X",1,0)</f>
        <v>#REF!</v>
      </c>
      <c r="AT38" s="45" t="e">
        <f>IF(#REF!="X",1,0)</f>
        <v>#REF!</v>
      </c>
      <c r="AU38" s="45" t="e">
        <f>IF(#REF!="X",1,0)</f>
        <v>#REF!</v>
      </c>
      <c r="AV38" s="45" t="e">
        <f>IF(#REF!="X",1,0)</f>
        <v>#REF!</v>
      </c>
      <c r="AW38" s="45" t="e">
        <f>IF(#REF!="X",1,0)</f>
        <v>#REF!</v>
      </c>
      <c r="AX38" s="45" t="e">
        <f>IF(#REF!="X",1,0)</f>
        <v>#REF!</v>
      </c>
      <c r="AY38" s="46" t="e">
        <f t="shared" si="0"/>
        <v>#REF!</v>
      </c>
      <c r="AZ38" s="46" t="e">
        <f t="shared" si="1"/>
        <v>#REF!</v>
      </c>
      <c r="BA38" s="46" t="e">
        <f t="shared" si="2"/>
        <v>#REF!</v>
      </c>
      <c r="BB38" s="46" t="e">
        <f t="shared" si="3"/>
        <v>#REF!</v>
      </c>
      <c r="BC38" s="39"/>
      <c r="BD38" s="39"/>
      <c r="BE38" s="39"/>
      <c r="BF38" s="39"/>
      <c r="BG38" s="39"/>
      <c r="BH38" s="39"/>
      <c r="BI38" s="39"/>
      <c r="BJ38" s="39"/>
      <c r="BK38" s="39"/>
      <c r="BL38" s="39"/>
      <c r="BM38" s="40"/>
      <c r="BN38" s="40"/>
      <c r="BO38" s="40"/>
      <c r="BP38" s="40"/>
      <c r="BQ38" s="40"/>
      <c r="BR38" s="40"/>
      <c r="BS38" s="40"/>
      <c r="BT38" s="40"/>
      <c r="BU38" s="40"/>
      <c r="BV38" s="40"/>
    </row>
    <row r="39" spans="1:74" s="37" customFormat="1" x14ac:dyDescent="0.2">
      <c r="A39" s="364"/>
      <c r="B39" s="364"/>
      <c r="C39" s="364"/>
      <c r="D39" s="119" t="s">
        <v>74</v>
      </c>
      <c r="E39" s="120">
        <v>18</v>
      </c>
      <c r="F39" s="120" t="s">
        <v>2</v>
      </c>
      <c r="G39" s="120" t="s">
        <v>2</v>
      </c>
      <c r="H39" s="120" t="s">
        <v>2</v>
      </c>
      <c r="I39" s="120" t="s">
        <v>2</v>
      </c>
      <c r="J39" s="120">
        <v>12</v>
      </c>
      <c r="K39" s="120">
        <v>12</v>
      </c>
      <c r="L39" s="120">
        <v>0</v>
      </c>
      <c r="M39" s="120" t="s">
        <v>8</v>
      </c>
      <c r="N39" s="120" t="s">
        <v>2</v>
      </c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45" t="e">
        <f>IF(#REF!="X",1,0)</f>
        <v>#REF!</v>
      </c>
      <c r="AP39" s="45" t="e">
        <f>IF(#REF!="X",1,0)</f>
        <v>#REF!</v>
      </c>
      <c r="AQ39" s="45" t="e">
        <f>IF(#REF!="X",1,0)</f>
        <v>#REF!</v>
      </c>
      <c r="AR39" s="45" t="e">
        <f>IF(#REF!="X",1,0)</f>
        <v>#REF!</v>
      </c>
      <c r="AS39" s="45" t="e">
        <f>IF(#REF!="X",1,0)</f>
        <v>#REF!</v>
      </c>
      <c r="AT39" s="45" t="e">
        <f>IF(#REF!="X",1,0)</f>
        <v>#REF!</v>
      </c>
      <c r="AU39" s="45" t="e">
        <f>IF(#REF!="X",1,0)</f>
        <v>#REF!</v>
      </c>
      <c r="AV39" s="45" t="e">
        <f>IF(#REF!="X",1,0)</f>
        <v>#REF!</v>
      </c>
      <c r="AW39" s="45" t="e">
        <f>IF(#REF!="X",1,0)</f>
        <v>#REF!</v>
      </c>
      <c r="AX39" s="45" t="e">
        <f>IF(#REF!="X",1,0)</f>
        <v>#REF!</v>
      </c>
      <c r="AY39" s="46" t="e">
        <f t="shared" si="0"/>
        <v>#REF!</v>
      </c>
      <c r="AZ39" s="46" t="e">
        <f t="shared" si="1"/>
        <v>#REF!</v>
      </c>
      <c r="BA39" s="46" t="e">
        <f t="shared" si="2"/>
        <v>#REF!</v>
      </c>
      <c r="BB39" s="46" t="e">
        <f t="shared" si="3"/>
        <v>#REF!</v>
      </c>
      <c r="BC39" s="39"/>
      <c r="BD39" s="39"/>
      <c r="BE39" s="39"/>
      <c r="BF39" s="39"/>
      <c r="BG39" s="39"/>
      <c r="BH39" s="39"/>
      <c r="BI39" s="39"/>
      <c r="BJ39" s="39"/>
      <c r="BK39" s="39"/>
      <c r="BL39" s="39"/>
      <c r="BM39" s="40"/>
      <c r="BN39" s="40"/>
      <c r="BO39" s="40"/>
      <c r="BP39" s="40"/>
      <c r="BQ39" s="40"/>
      <c r="BR39" s="40"/>
      <c r="BS39" s="40"/>
      <c r="BT39" s="40"/>
      <c r="BU39" s="40"/>
      <c r="BV39" s="40"/>
    </row>
    <row r="40" spans="1:74" s="37" customFormat="1" x14ac:dyDescent="0.2">
      <c r="A40" s="364"/>
      <c r="B40" s="364"/>
      <c r="C40" s="364"/>
      <c r="D40" s="119" t="s">
        <v>75</v>
      </c>
      <c r="E40" s="120">
        <v>34</v>
      </c>
      <c r="F40" s="120" t="s">
        <v>2</v>
      </c>
      <c r="G40" s="120" t="s">
        <v>2</v>
      </c>
      <c r="H40" s="120" t="s">
        <v>2</v>
      </c>
      <c r="I40" s="120" t="s">
        <v>2</v>
      </c>
      <c r="J40" s="120" t="s">
        <v>2</v>
      </c>
      <c r="K40" s="120">
        <v>15</v>
      </c>
      <c r="L40" s="120" t="s">
        <v>2</v>
      </c>
      <c r="M40" s="120" t="s">
        <v>8</v>
      </c>
      <c r="N40" s="120" t="s">
        <v>2</v>
      </c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45" t="e">
        <f>IF(#REF!="X",1,0)</f>
        <v>#REF!</v>
      </c>
      <c r="AP40" s="45" t="e">
        <f>IF(#REF!="X",1,0)</f>
        <v>#REF!</v>
      </c>
      <c r="AQ40" s="45" t="e">
        <f>IF(#REF!="X",1,0)</f>
        <v>#REF!</v>
      </c>
      <c r="AR40" s="45" t="e">
        <f>IF(#REF!="X",1,0)</f>
        <v>#REF!</v>
      </c>
      <c r="AS40" s="45" t="e">
        <f>IF(#REF!="X",1,0)</f>
        <v>#REF!</v>
      </c>
      <c r="AT40" s="45" t="e">
        <f>IF(#REF!="X",1,0)</f>
        <v>#REF!</v>
      </c>
      <c r="AU40" s="45" t="e">
        <f>IF(#REF!="X",1,0)</f>
        <v>#REF!</v>
      </c>
      <c r="AV40" s="45" t="e">
        <f>IF(#REF!="X",1,0)</f>
        <v>#REF!</v>
      </c>
      <c r="AW40" s="45" t="e">
        <f>IF(#REF!="X",1,0)</f>
        <v>#REF!</v>
      </c>
      <c r="AX40" s="45" t="e">
        <f>IF(#REF!="X",1,0)</f>
        <v>#REF!</v>
      </c>
      <c r="AY40" s="46" t="e">
        <f t="shared" si="0"/>
        <v>#REF!</v>
      </c>
      <c r="AZ40" s="46" t="e">
        <f t="shared" si="1"/>
        <v>#REF!</v>
      </c>
      <c r="BA40" s="46" t="e">
        <f t="shared" si="2"/>
        <v>#REF!</v>
      </c>
      <c r="BB40" s="46" t="e">
        <f t="shared" si="3"/>
        <v>#REF!</v>
      </c>
      <c r="BC40" s="39"/>
      <c r="BD40" s="39"/>
      <c r="BE40" s="39"/>
      <c r="BF40" s="39"/>
      <c r="BG40" s="39"/>
      <c r="BH40" s="39"/>
      <c r="BI40" s="39"/>
      <c r="BJ40" s="39"/>
      <c r="BK40" s="39"/>
      <c r="BL40" s="39"/>
      <c r="BM40" s="40"/>
      <c r="BN40" s="40"/>
      <c r="BO40" s="40"/>
      <c r="BP40" s="40"/>
      <c r="BQ40" s="40"/>
      <c r="BR40" s="40"/>
      <c r="BS40" s="40"/>
      <c r="BT40" s="40"/>
      <c r="BU40" s="40"/>
      <c r="BV40" s="40"/>
    </row>
    <row r="41" spans="1:74" s="37" customFormat="1" x14ac:dyDescent="0.2">
      <c r="A41" s="364"/>
      <c r="B41" s="364"/>
      <c r="C41" s="364"/>
      <c r="D41" s="119" t="s">
        <v>76</v>
      </c>
      <c r="E41" s="120">
        <v>199</v>
      </c>
      <c r="F41" s="120">
        <v>49</v>
      </c>
      <c r="G41" s="120">
        <v>13</v>
      </c>
      <c r="H41" s="120">
        <v>10</v>
      </c>
      <c r="I41" s="120">
        <v>26</v>
      </c>
      <c r="J41" s="120">
        <v>146</v>
      </c>
      <c r="K41" s="120">
        <v>117</v>
      </c>
      <c r="L41" s="120">
        <v>29</v>
      </c>
      <c r="M41" s="120" t="s">
        <v>8</v>
      </c>
      <c r="N41" s="120">
        <v>4</v>
      </c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45" t="e">
        <f>IF(#REF!="X",1,0)</f>
        <v>#REF!</v>
      </c>
      <c r="AP41" s="45" t="e">
        <f>IF(#REF!="X",1,0)</f>
        <v>#REF!</v>
      </c>
      <c r="AQ41" s="45" t="e">
        <f>IF(#REF!="X",1,0)</f>
        <v>#REF!</v>
      </c>
      <c r="AR41" s="45" t="e">
        <f>IF(#REF!="X",1,0)</f>
        <v>#REF!</v>
      </c>
      <c r="AS41" s="45" t="e">
        <f>IF(#REF!="X",1,0)</f>
        <v>#REF!</v>
      </c>
      <c r="AT41" s="45" t="e">
        <f>IF(#REF!="X",1,0)</f>
        <v>#REF!</v>
      </c>
      <c r="AU41" s="45" t="e">
        <f>IF(#REF!="X",1,0)</f>
        <v>#REF!</v>
      </c>
      <c r="AV41" s="45" t="e">
        <f>IF(#REF!="X",1,0)</f>
        <v>#REF!</v>
      </c>
      <c r="AW41" s="45" t="e">
        <f>IF(#REF!="X",1,0)</f>
        <v>#REF!</v>
      </c>
      <c r="AX41" s="45" t="e">
        <f>IF(#REF!="X",1,0)</f>
        <v>#REF!</v>
      </c>
      <c r="AY41" s="46" t="e">
        <f t="shared" si="0"/>
        <v>#REF!</v>
      </c>
      <c r="AZ41" s="46" t="e">
        <f t="shared" si="1"/>
        <v>#REF!</v>
      </c>
      <c r="BA41" s="46" t="e">
        <f t="shared" si="2"/>
        <v>#REF!</v>
      </c>
      <c r="BB41" s="46" t="e">
        <f t="shared" si="3"/>
        <v>#REF!</v>
      </c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40"/>
      <c r="BN41" s="40"/>
      <c r="BO41" s="40"/>
      <c r="BP41" s="40"/>
      <c r="BQ41" s="40"/>
      <c r="BR41" s="40"/>
      <c r="BS41" s="40"/>
      <c r="BT41" s="40"/>
      <c r="BU41" s="40"/>
      <c r="BV41" s="40"/>
    </row>
    <row r="42" spans="1:74" s="37" customFormat="1" x14ac:dyDescent="0.2">
      <c r="A42" s="364"/>
      <c r="B42" s="364"/>
      <c r="C42" s="364"/>
      <c r="D42" s="119" t="s">
        <v>77</v>
      </c>
      <c r="E42" s="120">
        <v>98</v>
      </c>
      <c r="F42" s="120">
        <v>8</v>
      </c>
      <c r="G42" s="120">
        <v>2</v>
      </c>
      <c r="H42" s="120">
        <v>3</v>
      </c>
      <c r="I42" s="120">
        <v>3</v>
      </c>
      <c r="J42" s="120" t="s">
        <v>2</v>
      </c>
      <c r="K42" s="120">
        <v>38</v>
      </c>
      <c r="L42" s="120" t="s">
        <v>2</v>
      </c>
      <c r="M42" s="120" t="s">
        <v>8</v>
      </c>
      <c r="N42" s="120" t="s">
        <v>2</v>
      </c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45" t="e">
        <f>IF(#REF!="X",1,0)</f>
        <v>#REF!</v>
      </c>
      <c r="AP42" s="45" t="e">
        <f>IF(#REF!="X",1,0)</f>
        <v>#REF!</v>
      </c>
      <c r="AQ42" s="45" t="e">
        <f>IF(#REF!="X",1,0)</f>
        <v>#REF!</v>
      </c>
      <c r="AR42" s="45" t="e">
        <f>IF(#REF!="X",1,0)</f>
        <v>#REF!</v>
      </c>
      <c r="AS42" s="45" t="e">
        <f>IF(#REF!="X",1,0)</f>
        <v>#REF!</v>
      </c>
      <c r="AT42" s="45" t="e">
        <f>IF(#REF!="X",1,0)</f>
        <v>#REF!</v>
      </c>
      <c r="AU42" s="45" t="e">
        <f>IF(#REF!="X",1,0)</f>
        <v>#REF!</v>
      </c>
      <c r="AV42" s="45" t="e">
        <f>IF(#REF!="X",1,0)</f>
        <v>#REF!</v>
      </c>
      <c r="AW42" s="45" t="e">
        <f>IF(#REF!="X",1,0)</f>
        <v>#REF!</v>
      </c>
      <c r="AX42" s="45" t="e">
        <f>IF(#REF!="X",1,0)</f>
        <v>#REF!</v>
      </c>
      <c r="AY42" s="46" t="e">
        <f t="shared" si="0"/>
        <v>#REF!</v>
      </c>
      <c r="AZ42" s="46" t="e">
        <f t="shared" si="1"/>
        <v>#REF!</v>
      </c>
      <c r="BA42" s="46" t="e">
        <f t="shared" si="2"/>
        <v>#REF!</v>
      </c>
      <c r="BB42" s="46" t="e">
        <f t="shared" si="3"/>
        <v>#REF!</v>
      </c>
      <c r="BC42" s="39"/>
      <c r="BD42" s="39"/>
      <c r="BE42" s="39"/>
      <c r="BF42" s="39"/>
      <c r="BG42" s="39"/>
      <c r="BH42" s="39"/>
      <c r="BI42" s="39"/>
      <c r="BJ42" s="39"/>
      <c r="BK42" s="39"/>
      <c r="BL42" s="39"/>
      <c r="BM42" s="40"/>
      <c r="BN42" s="40"/>
      <c r="BO42" s="40"/>
      <c r="BP42" s="40"/>
      <c r="BQ42" s="40"/>
      <c r="BR42" s="40"/>
      <c r="BS42" s="40"/>
      <c r="BT42" s="40"/>
      <c r="BU42" s="40"/>
      <c r="BV42" s="40"/>
    </row>
    <row r="43" spans="1:74" s="37" customFormat="1" x14ac:dyDescent="0.2">
      <c r="A43" s="364"/>
      <c r="B43" s="364"/>
      <c r="C43" s="363" t="s">
        <v>170</v>
      </c>
      <c r="D43" s="119"/>
      <c r="E43" s="120">
        <v>488</v>
      </c>
      <c r="F43" s="120">
        <v>99</v>
      </c>
      <c r="G43" s="120">
        <v>16</v>
      </c>
      <c r="H43" s="120">
        <v>16</v>
      </c>
      <c r="I43" s="120">
        <v>67</v>
      </c>
      <c r="J43" s="120">
        <v>349</v>
      </c>
      <c r="K43" s="120">
        <v>339</v>
      </c>
      <c r="L43" s="120">
        <v>10</v>
      </c>
      <c r="M43" s="120" t="s">
        <v>8</v>
      </c>
      <c r="N43" s="120">
        <v>40</v>
      </c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45" t="e">
        <f>IF(#REF!="X",1,0)</f>
        <v>#REF!</v>
      </c>
      <c r="AP43" s="45" t="e">
        <f>IF(#REF!="X",1,0)</f>
        <v>#REF!</v>
      </c>
      <c r="AQ43" s="45" t="e">
        <f>IF(#REF!="X",1,0)</f>
        <v>#REF!</v>
      </c>
      <c r="AR43" s="45" t="e">
        <f>IF(#REF!="X",1,0)</f>
        <v>#REF!</v>
      </c>
      <c r="AS43" s="45" t="e">
        <f>IF(#REF!="X",1,0)</f>
        <v>#REF!</v>
      </c>
      <c r="AT43" s="45" t="e">
        <f>IF(#REF!="X",1,0)</f>
        <v>#REF!</v>
      </c>
      <c r="AU43" s="45" t="e">
        <f>IF(#REF!="X",1,0)</f>
        <v>#REF!</v>
      </c>
      <c r="AV43" s="45" t="e">
        <f>IF(#REF!="X",1,0)</f>
        <v>#REF!</v>
      </c>
      <c r="AW43" s="45" t="e">
        <f>IF(#REF!="X",1,0)</f>
        <v>#REF!</v>
      </c>
      <c r="AX43" s="45" t="e">
        <f>IF(#REF!="X",1,0)</f>
        <v>#REF!</v>
      </c>
      <c r="AY43" s="46" t="e">
        <f t="shared" si="0"/>
        <v>#REF!</v>
      </c>
      <c r="AZ43" s="46" t="e">
        <f t="shared" si="1"/>
        <v>#REF!</v>
      </c>
      <c r="BA43" s="46" t="e">
        <f t="shared" si="2"/>
        <v>#REF!</v>
      </c>
      <c r="BB43" s="46" t="e">
        <f t="shared" si="3"/>
        <v>#REF!</v>
      </c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40"/>
      <c r="BN43" s="40"/>
      <c r="BO43" s="40"/>
      <c r="BP43" s="40"/>
      <c r="BQ43" s="40"/>
      <c r="BR43" s="40"/>
      <c r="BS43" s="40"/>
      <c r="BT43" s="40"/>
      <c r="BU43" s="40"/>
      <c r="BV43" s="40"/>
    </row>
    <row r="44" spans="1:74" s="37" customFormat="1" x14ac:dyDescent="0.2">
      <c r="A44" s="364"/>
      <c r="B44" s="364"/>
      <c r="C44" s="364"/>
      <c r="D44" s="119" t="s">
        <v>79</v>
      </c>
      <c r="E44" s="120">
        <v>405</v>
      </c>
      <c r="F44" s="120">
        <v>78</v>
      </c>
      <c r="G44" s="120">
        <v>13</v>
      </c>
      <c r="H44" s="120">
        <v>11</v>
      </c>
      <c r="I44" s="120">
        <v>54</v>
      </c>
      <c r="J44" s="120" t="s">
        <v>2</v>
      </c>
      <c r="K44" s="120">
        <v>284</v>
      </c>
      <c r="L44" s="120" t="s">
        <v>2</v>
      </c>
      <c r="M44" s="120" t="s">
        <v>8</v>
      </c>
      <c r="N44" s="120" t="s">
        <v>2</v>
      </c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45" t="e">
        <f>IF(#REF!="X",1,0)</f>
        <v>#REF!</v>
      </c>
      <c r="AP44" s="45" t="e">
        <f>IF(#REF!="X",1,0)</f>
        <v>#REF!</v>
      </c>
      <c r="AQ44" s="45" t="e">
        <f>IF(#REF!="X",1,0)</f>
        <v>#REF!</v>
      </c>
      <c r="AR44" s="45" t="e">
        <f>IF(#REF!="X",1,0)</f>
        <v>#REF!</v>
      </c>
      <c r="AS44" s="45" t="e">
        <f>IF(#REF!="X",1,0)</f>
        <v>#REF!</v>
      </c>
      <c r="AT44" s="45" t="e">
        <f>IF(#REF!="X",1,0)</f>
        <v>#REF!</v>
      </c>
      <c r="AU44" s="45" t="e">
        <f>IF(#REF!="X",1,0)</f>
        <v>#REF!</v>
      </c>
      <c r="AV44" s="45" t="e">
        <f>IF(#REF!="X",1,0)</f>
        <v>#REF!</v>
      </c>
      <c r="AW44" s="45" t="e">
        <f>IF(#REF!="X",1,0)</f>
        <v>#REF!</v>
      </c>
      <c r="AX44" s="45" t="e">
        <f>IF(#REF!="X",1,0)</f>
        <v>#REF!</v>
      </c>
      <c r="AY44" s="46" t="e">
        <f t="shared" si="0"/>
        <v>#REF!</v>
      </c>
      <c r="AZ44" s="46" t="e">
        <f t="shared" si="1"/>
        <v>#REF!</v>
      </c>
      <c r="BA44" s="46" t="e">
        <f t="shared" si="2"/>
        <v>#REF!</v>
      </c>
      <c r="BB44" s="46" t="e">
        <f t="shared" si="3"/>
        <v>#REF!</v>
      </c>
      <c r="BC44" s="39"/>
      <c r="BD44" s="39"/>
      <c r="BE44" s="39"/>
      <c r="BF44" s="39"/>
      <c r="BG44" s="39"/>
      <c r="BH44" s="39"/>
      <c r="BI44" s="39"/>
      <c r="BJ44" s="39"/>
      <c r="BK44" s="39"/>
      <c r="BL44" s="39"/>
      <c r="BM44" s="40"/>
      <c r="BN44" s="40"/>
      <c r="BO44" s="40"/>
      <c r="BP44" s="40"/>
      <c r="BQ44" s="40"/>
      <c r="BR44" s="40"/>
      <c r="BS44" s="40"/>
      <c r="BT44" s="40"/>
      <c r="BU44" s="40"/>
      <c r="BV44" s="40"/>
    </row>
    <row r="45" spans="1:74" s="37" customFormat="1" x14ac:dyDescent="0.2">
      <c r="A45" s="364"/>
      <c r="B45" s="364"/>
      <c r="C45" s="364"/>
      <c r="D45" s="119" t="s">
        <v>80</v>
      </c>
      <c r="E45" s="120">
        <v>54</v>
      </c>
      <c r="F45" s="120">
        <v>17</v>
      </c>
      <c r="G45" s="120">
        <v>3</v>
      </c>
      <c r="H45" s="120">
        <v>5</v>
      </c>
      <c r="I45" s="120">
        <v>9</v>
      </c>
      <c r="J45" s="120" t="s">
        <v>2</v>
      </c>
      <c r="K45" s="120" t="s">
        <v>2</v>
      </c>
      <c r="L45" s="120" t="s">
        <v>2</v>
      </c>
      <c r="M45" s="120" t="s">
        <v>8</v>
      </c>
      <c r="N45" s="120" t="s">
        <v>2</v>
      </c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45" t="e">
        <f>IF(#REF!="X",1,0)</f>
        <v>#REF!</v>
      </c>
      <c r="AP45" s="45" t="e">
        <f>IF(#REF!="X",1,0)</f>
        <v>#REF!</v>
      </c>
      <c r="AQ45" s="45" t="e">
        <f>IF(#REF!="X",1,0)</f>
        <v>#REF!</v>
      </c>
      <c r="AR45" s="45" t="e">
        <f>IF(#REF!="X",1,0)</f>
        <v>#REF!</v>
      </c>
      <c r="AS45" s="45" t="e">
        <f>IF(#REF!="X",1,0)</f>
        <v>#REF!</v>
      </c>
      <c r="AT45" s="45" t="e">
        <f>IF(#REF!="X",1,0)</f>
        <v>#REF!</v>
      </c>
      <c r="AU45" s="45" t="e">
        <f>IF(#REF!="X",1,0)</f>
        <v>#REF!</v>
      </c>
      <c r="AV45" s="45" t="e">
        <f>IF(#REF!="X",1,0)</f>
        <v>#REF!</v>
      </c>
      <c r="AW45" s="45" t="e">
        <f>IF(#REF!="X",1,0)</f>
        <v>#REF!</v>
      </c>
      <c r="AX45" s="45" t="e">
        <f>IF(#REF!="X",1,0)</f>
        <v>#REF!</v>
      </c>
      <c r="AY45" s="46" t="e">
        <f t="shared" si="0"/>
        <v>#REF!</v>
      </c>
      <c r="AZ45" s="46" t="e">
        <f t="shared" si="1"/>
        <v>#REF!</v>
      </c>
      <c r="BA45" s="46" t="e">
        <f t="shared" si="2"/>
        <v>#REF!</v>
      </c>
      <c r="BB45" s="46" t="e">
        <f t="shared" si="3"/>
        <v>#REF!</v>
      </c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40"/>
      <c r="BN45" s="40"/>
      <c r="BO45" s="40"/>
      <c r="BP45" s="40"/>
      <c r="BQ45" s="40"/>
      <c r="BR45" s="40"/>
      <c r="BS45" s="40"/>
      <c r="BT45" s="40"/>
      <c r="BU45" s="40"/>
      <c r="BV45" s="40"/>
    </row>
    <row r="46" spans="1:74" s="37" customFormat="1" x14ac:dyDescent="0.2">
      <c r="A46" s="364"/>
      <c r="B46" s="364"/>
      <c r="C46" s="364"/>
      <c r="D46" s="119" t="s">
        <v>81</v>
      </c>
      <c r="E46" s="120">
        <v>29</v>
      </c>
      <c r="F46" s="120">
        <v>4</v>
      </c>
      <c r="G46" s="120" t="s">
        <v>8</v>
      </c>
      <c r="H46" s="120" t="s">
        <v>8</v>
      </c>
      <c r="I46" s="120">
        <v>4</v>
      </c>
      <c r="J46" s="120" t="s">
        <v>2</v>
      </c>
      <c r="K46" s="120" t="s">
        <v>2</v>
      </c>
      <c r="L46" s="120" t="s">
        <v>8</v>
      </c>
      <c r="M46" s="120" t="s">
        <v>8</v>
      </c>
      <c r="N46" s="120" t="s">
        <v>2</v>
      </c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45" t="e">
        <f>IF(#REF!="X",1,0)</f>
        <v>#REF!</v>
      </c>
      <c r="AP46" s="45" t="e">
        <f>IF(#REF!="X",1,0)</f>
        <v>#REF!</v>
      </c>
      <c r="AQ46" s="45" t="e">
        <f>IF(#REF!="X",1,0)</f>
        <v>#REF!</v>
      </c>
      <c r="AR46" s="45" t="e">
        <f>IF(#REF!="X",1,0)</f>
        <v>#REF!</v>
      </c>
      <c r="AS46" s="45" t="e">
        <f>IF(#REF!="X",1,0)</f>
        <v>#REF!</v>
      </c>
      <c r="AT46" s="45" t="e">
        <f>IF(#REF!="X",1,0)</f>
        <v>#REF!</v>
      </c>
      <c r="AU46" s="45" t="e">
        <f>IF(#REF!="X",1,0)</f>
        <v>#REF!</v>
      </c>
      <c r="AV46" s="45" t="e">
        <f>IF(#REF!="X",1,0)</f>
        <v>#REF!</v>
      </c>
      <c r="AW46" s="45" t="e">
        <f>IF(#REF!="X",1,0)</f>
        <v>#REF!</v>
      </c>
      <c r="AX46" s="45" t="e">
        <f>IF(#REF!="X",1,0)</f>
        <v>#REF!</v>
      </c>
      <c r="AY46" s="46" t="e">
        <f t="shared" si="0"/>
        <v>#REF!</v>
      </c>
      <c r="AZ46" s="46" t="e">
        <f t="shared" si="1"/>
        <v>#REF!</v>
      </c>
      <c r="BA46" s="46" t="e">
        <f t="shared" si="2"/>
        <v>#REF!</v>
      </c>
      <c r="BB46" s="46" t="e">
        <f t="shared" si="3"/>
        <v>#REF!</v>
      </c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40"/>
      <c r="BN46" s="40"/>
      <c r="BO46" s="40"/>
      <c r="BP46" s="40"/>
      <c r="BQ46" s="40"/>
      <c r="BR46" s="40"/>
      <c r="BS46" s="40"/>
      <c r="BT46" s="40"/>
      <c r="BU46" s="40"/>
      <c r="BV46" s="40"/>
    </row>
    <row r="47" spans="1:74" s="37" customFormat="1" x14ac:dyDescent="0.2">
      <c r="A47" s="364"/>
      <c r="B47" s="363" t="s">
        <v>82</v>
      </c>
      <c r="C47" s="119"/>
      <c r="D47" s="119"/>
      <c r="E47" s="120">
        <v>4582</v>
      </c>
      <c r="F47" s="120">
        <v>588</v>
      </c>
      <c r="G47" s="120">
        <v>164</v>
      </c>
      <c r="H47" s="120">
        <v>93</v>
      </c>
      <c r="I47" s="120">
        <v>331</v>
      </c>
      <c r="J47" s="120">
        <v>3262</v>
      </c>
      <c r="K47" s="120">
        <v>3169</v>
      </c>
      <c r="L47" s="120">
        <v>93</v>
      </c>
      <c r="M47" s="120" t="s">
        <v>8</v>
      </c>
      <c r="N47" s="120">
        <v>732</v>
      </c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45" t="e">
        <f>IF(#REF!="X",1,0)</f>
        <v>#REF!</v>
      </c>
      <c r="AP47" s="45" t="e">
        <f>IF(#REF!="X",1,0)</f>
        <v>#REF!</v>
      </c>
      <c r="AQ47" s="45" t="e">
        <f>IF(#REF!="X",1,0)</f>
        <v>#REF!</v>
      </c>
      <c r="AR47" s="45" t="e">
        <f>IF(#REF!="X",1,0)</f>
        <v>#REF!</v>
      </c>
      <c r="AS47" s="45" t="e">
        <f>IF(#REF!="X",1,0)</f>
        <v>#REF!</v>
      </c>
      <c r="AT47" s="45" t="e">
        <f>IF(#REF!="X",1,0)</f>
        <v>#REF!</v>
      </c>
      <c r="AU47" s="45" t="e">
        <f>IF(#REF!="X",1,0)</f>
        <v>#REF!</v>
      </c>
      <c r="AV47" s="45" t="e">
        <f>IF(#REF!="X",1,0)</f>
        <v>#REF!</v>
      </c>
      <c r="AW47" s="45" t="e">
        <f>IF(#REF!="X",1,0)</f>
        <v>#REF!</v>
      </c>
      <c r="AX47" s="45" t="e">
        <f>IF(#REF!="X",1,0)</f>
        <v>#REF!</v>
      </c>
      <c r="AY47" s="46" t="e">
        <f t="shared" si="0"/>
        <v>#REF!</v>
      </c>
      <c r="AZ47" s="46" t="e">
        <f t="shared" si="1"/>
        <v>#REF!</v>
      </c>
      <c r="BA47" s="46" t="e">
        <f t="shared" si="2"/>
        <v>#REF!</v>
      </c>
      <c r="BB47" s="46" t="e">
        <f t="shared" si="3"/>
        <v>#REF!</v>
      </c>
      <c r="BC47" s="48" t="e">
        <f t="shared" ref="BC47:BL47" si="20">IF(AO47+AO48+AO51+AO58=1,"X"," ")</f>
        <v>#REF!</v>
      </c>
      <c r="BD47" s="48" t="e">
        <f t="shared" si="20"/>
        <v>#REF!</v>
      </c>
      <c r="BE47" s="48" t="e">
        <f t="shared" si="20"/>
        <v>#REF!</v>
      </c>
      <c r="BF47" s="48" t="e">
        <f t="shared" si="20"/>
        <v>#REF!</v>
      </c>
      <c r="BG47" s="48" t="e">
        <f t="shared" si="20"/>
        <v>#REF!</v>
      </c>
      <c r="BH47" s="48" t="e">
        <f t="shared" si="20"/>
        <v>#REF!</v>
      </c>
      <c r="BI47" s="48" t="e">
        <f t="shared" si="20"/>
        <v>#REF!</v>
      </c>
      <c r="BJ47" s="48" t="e">
        <f t="shared" si="20"/>
        <v>#REF!</v>
      </c>
      <c r="BK47" s="48" t="e">
        <f t="shared" si="20"/>
        <v>#REF!</v>
      </c>
      <c r="BL47" s="48" t="e">
        <f t="shared" si="20"/>
        <v>#REF!</v>
      </c>
      <c r="BM47" s="40"/>
      <c r="BN47" s="40"/>
      <c r="BO47" s="40"/>
      <c r="BP47" s="40"/>
      <c r="BQ47" s="40"/>
      <c r="BR47" s="40"/>
      <c r="BS47" s="40"/>
      <c r="BT47" s="40"/>
      <c r="BU47" s="40"/>
      <c r="BV47" s="40"/>
    </row>
    <row r="48" spans="1:74" s="37" customFormat="1" x14ac:dyDescent="0.2">
      <c r="A48" s="364"/>
      <c r="B48" s="364"/>
      <c r="C48" s="363" t="s">
        <v>83</v>
      </c>
      <c r="D48" s="119"/>
      <c r="E48" s="120">
        <v>177</v>
      </c>
      <c r="F48" s="120">
        <v>44</v>
      </c>
      <c r="G48" s="120">
        <v>7</v>
      </c>
      <c r="H48" s="120">
        <v>9</v>
      </c>
      <c r="I48" s="120">
        <v>28</v>
      </c>
      <c r="J48" s="120">
        <v>118</v>
      </c>
      <c r="K48" s="120">
        <v>112</v>
      </c>
      <c r="L48" s="120">
        <v>6</v>
      </c>
      <c r="M48" s="120" t="s">
        <v>8</v>
      </c>
      <c r="N48" s="120">
        <v>15</v>
      </c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45" t="e">
        <f>IF(#REF!="X",1,0)</f>
        <v>#REF!</v>
      </c>
      <c r="AP48" s="45" t="e">
        <f>IF(#REF!="X",1,0)</f>
        <v>#REF!</v>
      </c>
      <c r="AQ48" s="45" t="e">
        <f>IF(#REF!="X",1,0)</f>
        <v>#REF!</v>
      </c>
      <c r="AR48" s="45" t="e">
        <f>IF(#REF!="X",1,0)</f>
        <v>#REF!</v>
      </c>
      <c r="AS48" s="45" t="e">
        <f>IF(#REF!="X",1,0)</f>
        <v>#REF!</v>
      </c>
      <c r="AT48" s="45" t="e">
        <f>IF(#REF!="X",1,0)</f>
        <v>#REF!</v>
      </c>
      <c r="AU48" s="45" t="e">
        <f>IF(#REF!="X",1,0)</f>
        <v>#REF!</v>
      </c>
      <c r="AV48" s="45" t="e">
        <f>IF(#REF!="X",1,0)</f>
        <v>#REF!</v>
      </c>
      <c r="AW48" s="45" t="e">
        <f>IF(#REF!="X",1,0)</f>
        <v>#REF!</v>
      </c>
      <c r="AX48" s="45" t="e">
        <f>IF(#REF!="X",1,0)</f>
        <v>#REF!</v>
      </c>
      <c r="AY48" s="46" t="e">
        <f t="shared" si="0"/>
        <v>#REF!</v>
      </c>
      <c r="AZ48" s="46" t="e">
        <f t="shared" si="1"/>
        <v>#REF!</v>
      </c>
      <c r="BA48" s="46" t="e">
        <f t="shared" si="2"/>
        <v>#REF!</v>
      </c>
      <c r="BB48" s="46" t="e">
        <f t="shared" si="3"/>
        <v>#REF!</v>
      </c>
      <c r="BC48" s="49" t="e">
        <f t="shared" ref="BC48:BL48" si="21">IF(AO47+AO49+AO50+AO52+AO53+AO55+AO54+AO56+AO57+AO59+AO60+AO61+AO62=1,"X"," ")</f>
        <v>#REF!</v>
      </c>
      <c r="BD48" s="49" t="e">
        <f t="shared" si="21"/>
        <v>#REF!</v>
      </c>
      <c r="BE48" s="49" t="e">
        <f t="shared" si="21"/>
        <v>#REF!</v>
      </c>
      <c r="BF48" s="49" t="e">
        <f t="shared" si="21"/>
        <v>#REF!</v>
      </c>
      <c r="BG48" s="49" t="e">
        <f t="shared" si="21"/>
        <v>#REF!</v>
      </c>
      <c r="BH48" s="49" t="e">
        <f t="shared" si="21"/>
        <v>#REF!</v>
      </c>
      <c r="BI48" s="49" t="e">
        <f t="shared" si="21"/>
        <v>#REF!</v>
      </c>
      <c r="BJ48" s="49" t="e">
        <f t="shared" si="21"/>
        <v>#REF!</v>
      </c>
      <c r="BK48" s="49" t="e">
        <f t="shared" si="21"/>
        <v>#REF!</v>
      </c>
      <c r="BL48" s="49" t="e">
        <f t="shared" si="21"/>
        <v>#REF!</v>
      </c>
      <c r="BM48" s="40"/>
      <c r="BN48" s="40"/>
      <c r="BO48" s="40"/>
      <c r="BP48" s="40"/>
      <c r="BQ48" s="40"/>
      <c r="BR48" s="40"/>
      <c r="BS48" s="40"/>
      <c r="BT48" s="40"/>
      <c r="BU48" s="40"/>
      <c r="BV48" s="40"/>
    </row>
    <row r="49" spans="1:74" s="37" customFormat="1" x14ac:dyDescent="0.2">
      <c r="A49" s="364"/>
      <c r="B49" s="364"/>
      <c r="C49" s="364"/>
      <c r="D49" s="119" t="s">
        <v>84</v>
      </c>
      <c r="E49" s="120">
        <v>2</v>
      </c>
      <c r="F49" s="120" t="s">
        <v>2</v>
      </c>
      <c r="G49" s="120" t="s">
        <v>8</v>
      </c>
      <c r="H49" s="120" t="s">
        <v>8</v>
      </c>
      <c r="I49" s="120" t="s">
        <v>2</v>
      </c>
      <c r="J49" s="120" t="s">
        <v>2</v>
      </c>
      <c r="K49" s="120" t="s">
        <v>2</v>
      </c>
      <c r="L49" s="120" t="s">
        <v>8</v>
      </c>
      <c r="M49" s="120" t="s">
        <v>8</v>
      </c>
      <c r="N49" s="120" t="s">
        <v>8</v>
      </c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45" t="e">
        <f>IF(#REF!="X",1,0)</f>
        <v>#REF!</v>
      </c>
      <c r="AP49" s="45" t="e">
        <f>IF(#REF!="X",1,0)</f>
        <v>#REF!</v>
      </c>
      <c r="AQ49" s="45" t="e">
        <f>IF(#REF!="X",1,0)</f>
        <v>#REF!</v>
      </c>
      <c r="AR49" s="45" t="e">
        <f>IF(#REF!="X",1,0)</f>
        <v>#REF!</v>
      </c>
      <c r="AS49" s="45" t="e">
        <f>IF(#REF!="X",1,0)</f>
        <v>#REF!</v>
      </c>
      <c r="AT49" s="45" t="e">
        <f>IF(#REF!="X",1,0)</f>
        <v>#REF!</v>
      </c>
      <c r="AU49" s="45" t="e">
        <f>IF(#REF!="X",1,0)</f>
        <v>#REF!</v>
      </c>
      <c r="AV49" s="45" t="e">
        <f>IF(#REF!="X",1,0)</f>
        <v>#REF!</v>
      </c>
      <c r="AW49" s="45" t="e">
        <f>IF(#REF!="X",1,0)</f>
        <v>#REF!</v>
      </c>
      <c r="AX49" s="45" t="e">
        <f>IF(#REF!="X",1,0)</f>
        <v>#REF!</v>
      </c>
      <c r="AY49" s="46" t="e">
        <f t="shared" si="0"/>
        <v>#REF!</v>
      </c>
      <c r="AZ49" s="46" t="e">
        <f t="shared" si="1"/>
        <v>#REF!</v>
      </c>
      <c r="BA49" s="46" t="e">
        <f t="shared" si="2"/>
        <v>#REF!</v>
      </c>
      <c r="BB49" s="46" t="e">
        <f t="shared" si="3"/>
        <v>#REF!</v>
      </c>
      <c r="BC49" s="50" t="e">
        <f t="shared" ref="BC49:BL49" si="22">IF(AO48+AO49+AO50=1,"X"," ")</f>
        <v>#REF!</v>
      </c>
      <c r="BD49" s="50" t="e">
        <f t="shared" si="22"/>
        <v>#REF!</v>
      </c>
      <c r="BE49" s="50" t="e">
        <f t="shared" si="22"/>
        <v>#REF!</v>
      </c>
      <c r="BF49" s="50" t="e">
        <f t="shared" si="22"/>
        <v>#REF!</v>
      </c>
      <c r="BG49" s="50" t="e">
        <f t="shared" si="22"/>
        <v>#REF!</v>
      </c>
      <c r="BH49" s="50" t="e">
        <f t="shared" si="22"/>
        <v>#REF!</v>
      </c>
      <c r="BI49" s="50" t="e">
        <f t="shared" si="22"/>
        <v>#REF!</v>
      </c>
      <c r="BJ49" s="50" t="e">
        <f t="shared" si="22"/>
        <v>#REF!</v>
      </c>
      <c r="BK49" s="50" t="e">
        <f t="shared" si="22"/>
        <v>#REF!</v>
      </c>
      <c r="BL49" s="50" t="e">
        <f t="shared" si="22"/>
        <v>#REF!</v>
      </c>
      <c r="BM49" s="40"/>
      <c r="BN49" s="40"/>
      <c r="BO49" s="40"/>
      <c r="BP49" s="40"/>
      <c r="BQ49" s="40"/>
      <c r="BR49" s="40"/>
      <c r="BS49" s="40"/>
      <c r="BT49" s="40"/>
      <c r="BU49" s="40"/>
      <c r="BV49" s="40"/>
    </row>
    <row r="50" spans="1:74" s="37" customFormat="1" x14ac:dyDescent="0.2">
      <c r="A50" s="364"/>
      <c r="B50" s="364"/>
      <c r="C50" s="364"/>
      <c r="D50" s="119" t="s">
        <v>85</v>
      </c>
      <c r="E50" s="120">
        <v>175</v>
      </c>
      <c r="F50" s="120" t="s">
        <v>2</v>
      </c>
      <c r="G50" s="120">
        <v>7</v>
      </c>
      <c r="H50" s="120">
        <v>9</v>
      </c>
      <c r="I50" s="120" t="s">
        <v>2</v>
      </c>
      <c r="J50" s="120" t="s">
        <v>2</v>
      </c>
      <c r="K50" s="120" t="s">
        <v>2</v>
      </c>
      <c r="L50" s="120">
        <v>6</v>
      </c>
      <c r="M50" s="120" t="s">
        <v>8</v>
      </c>
      <c r="N50" s="120">
        <v>15</v>
      </c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45" t="e">
        <f>IF(#REF!="X",1,0)</f>
        <v>#REF!</v>
      </c>
      <c r="AP50" s="45" t="e">
        <f>IF(#REF!="X",1,0)</f>
        <v>#REF!</v>
      </c>
      <c r="AQ50" s="45" t="e">
        <f>IF(#REF!="X",1,0)</f>
        <v>#REF!</v>
      </c>
      <c r="AR50" s="45" t="e">
        <f>IF(#REF!="X",1,0)</f>
        <v>#REF!</v>
      </c>
      <c r="AS50" s="45" t="e">
        <f>IF(#REF!="X",1,0)</f>
        <v>#REF!</v>
      </c>
      <c r="AT50" s="45" t="e">
        <f>IF(#REF!="X",1,0)</f>
        <v>#REF!</v>
      </c>
      <c r="AU50" s="45" t="e">
        <f>IF(#REF!="X",1,0)</f>
        <v>#REF!</v>
      </c>
      <c r="AV50" s="45" t="e">
        <f>IF(#REF!="X",1,0)</f>
        <v>#REF!</v>
      </c>
      <c r="AW50" s="45" t="e">
        <f>IF(#REF!="X",1,0)</f>
        <v>#REF!</v>
      </c>
      <c r="AX50" s="45" t="e">
        <f>IF(#REF!="X",1,0)</f>
        <v>#REF!</v>
      </c>
      <c r="AY50" s="46" t="e">
        <f t="shared" si="0"/>
        <v>#REF!</v>
      </c>
      <c r="AZ50" s="46" t="e">
        <f t="shared" si="1"/>
        <v>#REF!</v>
      </c>
      <c r="BA50" s="46" t="e">
        <f t="shared" si="2"/>
        <v>#REF!</v>
      </c>
      <c r="BB50" s="46" t="e">
        <f t="shared" si="3"/>
        <v>#REF!</v>
      </c>
      <c r="BC50" s="50" t="e">
        <f t="shared" ref="BC50:BL50" si="23">IF(AO51+AO52+AO53+AO54+AO55+AO56+AO57=1,"X"," ")</f>
        <v>#REF!</v>
      </c>
      <c r="BD50" s="50" t="e">
        <f t="shared" si="23"/>
        <v>#REF!</v>
      </c>
      <c r="BE50" s="50" t="e">
        <f t="shared" si="23"/>
        <v>#REF!</v>
      </c>
      <c r="BF50" s="50" t="e">
        <f t="shared" si="23"/>
        <v>#REF!</v>
      </c>
      <c r="BG50" s="50" t="e">
        <f t="shared" si="23"/>
        <v>#REF!</v>
      </c>
      <c r="BH50" s="50" t="e">
        <f t="shared" si="23"/>
        <v>#REF!</v>
      </c>
      <c r="BI50" s="50" t="e">
        <f t="shared" si="23"/>
        <v>#REF!</v>
      </c>
      <c r="BJ50" s="50" t="e">
        <f t="shared" si="23"/>
        <v>#REF!</v>
      </c>
      <c r="BK50" s="50" t="e">
        <f t="shared" si="23"/>
        <v>#REF!</v>
      </c>
      <c r="BL50" s="50" t="e">
        <f t="shared" si="23"/>
        <v>#REF!</v>
      </c>
      <c r="BM50" s="40"/>
      <c r="BN50" s="40"/>
      <c r="BO50" s="40"/>
      <c r="BP50" s="40"/>
      <c r="BQ50" s="40"/>
      <c r="BR50" s="40"/>
      <c r="BS50" s="40"/>
      <c r="BT50" s="40"/>
      <c r="BU50" s="40"/>
      <c r="BV50" s="40"/>
    </row>
    <row r="51" spans="1:74" s="37" customFormat="1" x14ac:dyDescent="0.2">
      <c r="A51" s="364"/>
      <c r="B51" s="364"/>
      <c r="C51" s="363" t="s">
        <v>86</v>
      </c>
      <c r="D51" s="119"/>
      <c r="E51" s="120">
        <v>3345</v>
      </c>
      <c r="F51" s="120">
        <v>462</v>
      </c>
      <c r="G51" s="120">
        <v>140</v>
      </c>
      <c r="H51" s="120">
        <v>69</v>
      </c>
      <c r="I51" s="120">
        <v>253</v>
      </c>
      <c r="J51" s="120">
        <v>2404</v>
      </c>
      <c r="K51" s="120">
        <v>2325</v>
      </c>
      <c r="L51" s="120">
        <v>79</v>
      </c>
      <c r="M51" s="120" t="s">
        <v>8</v>
      </c>
      <c r="N51" s="120">
        <v>479</v>
      </c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45" t="e">
        <f>IF(#REF!="X",1,0)</f>
        <v>#REF!</v>
      </c>
      <c r="AP51" s="45" t="e">
        <f>IF(#REF!="X",1,0)</f>
        <v>#REF!</v>
      </c>
      <c r="AQ51" s="45" t="e">
        <f>IF(#REF!="X",1,0)</f>
        <v>#REF!</v>
      </c>
      <c r="AR51" s="45" t="e">
        <f>IF(#REF!="X",1,0)</f>
        <v>#REF!</v>
      </c>
      <c r="AS51" s="45" t="e">
        <f>IF(#REF!="X",1,0)</f>
        <v>#REF!</v>
      </c>
      <c r="AT51" s="45" t="e">
        <f>IF(#REF!="X",1,0)</f>
        <v>#REF!</v>
      </c>
      <c r="AU51" s="45" t="e">
        <f>IF(#REF!="X",1,0)</f>
        <v>#REF!</v>
      </c>
      <c r="AV51" s="45" t="e">
        <f>IF(#REF!="X",1,0)</f>
        <v>#REF!</v>
      </c>
      <c r="AW51" s="45" t="e">
        <f>IF(#REF!="X",1,0)</f>
        <v>#REF!</v>
      </c>
      <c r="AX51" s="45" t="e">
        <f>IF(#REF!="X",1,0)</f>
        <v>#REF!</v>
      </c>
      <c r="AY51" s="46" t="e">
        <f t="shared" si="0"/>
        <v>#REF!</v>
      </c>
      <c r="AZ51" s="46" t="e">
        <f t="shared" si="1"/>
        <v>#REF!</v>
      </c>
      <c r="BA51" s="46" t="e">
        <f t="shared" si="2"/>
        <v>#REF!</v>
      </c>
      <c r="BB51" s="46" t="e">
        <f t="shared" si="3"/>
        <v>#REF!</v>
      </c>
      <c r="BC51" s="50" t="e">
        <f t="shared" ref="BC51:BL51" si="24">IF(AO58+AO59+AO60+AO61+AO62=1,"X"," ")</f>
        <v>#REF!</v>
      </c>
      <c r="BD51" s="50" t="e">
        <f t="shared" si="24"/>
        <v>#REF!</v>
      </c>
      <c r="BE51" s="50" t="e">
        <f t="shared" si="24"/>
        <v>#REF!</v>
      </c>
      <c r="BF51" s="50" t="e">
        <f t="shared" si="24"/>
        <v>#REF!</v>
      </c>
      <c r="BG51" s="50" t="e">
        <f t="shared" si="24"/>
        <v>#REF!</v>
      </c>
      <c r="BH51" s="50" t="e">
        <f t="shared" si="24"/>
        <v>#REF!</v>
      </c>
      <c r="BI51" s="50" t="e">
        <f t="shared" si="24"/>
        <v>#REF!</v>
      </c>
      <c r="BJ51" s="50" t="e">
        <f t="shared" si="24"/>
        <v>#REF!</v>
      </c>
      <c r="BK51" s="50" t="e">
        <f t="shared" si="24"/>
        <v>#REF!</v>
      </c>
      <c r="BL51" s="50" t="e">
        <f t="shared" si="24"/>
        <v>#REF!</v>
      </c>
      <c r="BM51" s="40"/>
      <c r="BN51" s="40"/>
      <c r="BO51" s="40"/>
      <c r="BP51" s="40"/>
      <c r="BQ51" s="40"/>
      <c r="BR51" s="40"/>
      <c r="BS51" s="40"/>
      <c r="BT51" s="40"/>
      <c r="BU51" s="40"/>
      <c r="BV51" s="40"/>
    </row>
    <row r="52" spans="1:74" s="37" customFormat="1" x14ac:dyDescent="0.2">
      <c r="A52" s="364"/>
      <c r="B52" s="364"/>
      <c r="C52" s="364"/>
      <c r="D52" s="119" t="s">
        <v>87</v>
      </c>
      <c r="E52" s="120" t="s">
        <v>2</v>
      </c>
      <c r="F52" s="120">
        <v>5</v>
      </c>
      <c r="G52" s="120" t="s">
        <v>2</v>
      </c>
      <c r="H52" s="120" t="s">
        <v>2</v>
      </c>
      <c r="I52" s="120" t="s">
        <v>2</v>
      </c>
      <c r="J52" s="120">
        <v>11</v>
      </c>
      <c r="K52" s="120">
        <v>7</v>
      </c>
      <c r="L52" s="120">
        <v>4</v>
      </c>
      <c r="M52" s="120" t="s">
        <v>8</v>
      </c>
      <c r="N52" s="120" t="s">
        <v>2</v>
      </c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45" t="e">
        <f>IF(#REF!="X",1,0)</f>
        <v>#REF!</v>
      </c>
      <c r="AP52" s="45" t="e">
        <f>IF(#REF!="X",1,0)</f>
        <v>#REF!</v>
      </c>
      <c r="AQ52" s="45" t="e">
        <f>IF(#REF!="X",1,0)</f>
        <v>#REF!</v>
      </c>
      <c r="AR52" s="45" t="e">
        <f>IF(#REF!="X",1,0)</f>
        <v>#REF!</v>
      </c>
      <c r="AS52" s="45" t="e">
        <f>IF(#REF!="X",1,0)</f>
        <v>#REF!</v>
      </c>
      <c r="AT52" s="45" t="e">
        <f>IF(#REF!="X",1,0)</f>
        <v>#REF!</v>
      </c>
      <c r="AU52" s="45" t="e">
        <f>IF(#REF!="X",1,0)</f>
        <v>#REF!</v>
      </c>
      <c r="AV52" s="45" t="e">
        <f>IF(#REF!="X",1,0)</f>
        <v>#REF!</v>
      </c>
      <c r="AW52" s="45" t="e">
        <f>IF(#REF!="X",1,0)</f>
        <v>#REF!</v>
      </c>
      <c r="AX52" s="45" t="e">
        <f>IF(#REF!="X",1,0)</f>
        <v>#REF!</v>
      </c>
      <c r="AY52" s="46" t="e">
        <f t="shared" si="0"/>
        <v>#REF!</v>
      </c>
      <c r="AZ52" s="46" t="e">
        <f t="shared" si="1"/>
        <v>#REF!</v>
      </c>
      <c r="BA52" s="46" t="e">
        <f t="shared" si="2"/>
        <v>#REF!</v>
      </c>
      <c r="BB52" s="46" t="e">
        <f t="shared" si="3"/>
        <v>#REF!</v>
      </c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40"/>
      <c r="BN52" s="40"/>
      <c r="BO52" s="40"/>
      <c r="BP52" s="40"/>
      <c r="BQ52" s="40"/>
      <c r="BR52" s="40"/>
      <c r="BS52" s="40"/>
      <c r="BT52" s="40"/>
      <c r="BU52" s="40"/>
      <c r="BV52" s="40"/>
    </row>
    <row r="53" spans="1:74" s="37" customFormat="1" x14ac:dyDescent="0.2">
      <c r="A53" s="364"/>
      <c r="B53" s="364"/>
      <c r="C53" s="364"/>
      <c r="D53" s="119" t="s">
        <v>88</v>
      </c>
      <c r="E53" s="120">
        <v>11</v>
      </c>
      <c r="F53" s="120">
        <v>5</v>
      </c>
      <c r="G53" s="120" t="s">
        <v>2</v>
      </c>
      <c r="H53" s="120" t="s">
        <v>8</v>
      </c>
      <c r="I53" s="120" t="s">
        <v>2</v>
      </c>
      <c r="J53" s="120" t="s">
        <v>2</v>
      </c>
      <c r="K53" s="120" t="s">
        <v>2</v>
      </c>
      <c r="L53" s="120" t="s">
        <v>2</v>
      </c>
      <c r="M53" s="120" t="s">
        <v>8</v>
      </c>
      <c r="N53" s="120" t="s">
        <v>2</v>
      </c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45" t="e">
        <f>IF(#REF!="X",1,0)</f>
        <v>#REF!</v>
      </c>
      <c r="AP53" s="45" t="e">
        <f>IF(#REF!="X",1,0)</f>
        <v>#REF!</v>
      </c>
      <c r="AQ53" s="45" t="e">
        <f>IF(#REF!="X",1,0)</f>
        <v>#REF!</v>
      </c>
      <c r="AR53" s="45" t="e">
        <f>IF(#REF!="X",1,0)</f>
        <v>#REF!</v>
      </c>
      <c r="AS53" s="45" t="e">
        <f>IF(#REF!="X",1,0)</f>
        <v>#REF!</v>
      </c>
      <c r="AT53" s="45" t="e">
        <f>IF(#REF!="X",1,0)</f>
        <v>#REF!</v>
      </c>
      <c r="AU53" s="45" t="e">
        <f>IF(#REF!="X",1,0)</f>
        <v>#REF!</v>
      </c>
      <c r="AV53" s="45" t="e">
        <f>IF(#REF!="X",1,0)</f>
        <v>#REF!</v>
      </c>
      <c r="AW53" s="45" t="e">
        <f>IF(#REF!="X",1,0)</f>
        <v>#REF!</v>
      </c>
      <c r="AX53" s="45" t="e">
        <f>IF(#REF!="X",1,0)</f>
        <v>#REF!</v>
      </c>
      <c r="AY53" s="46" t="e">
        <f t="shared" si="0"/>
        <v>#REF!</v>
      </c>
      <c r="AZ53" s="46" t="e">
        <f t="shared" si="1"/>
        <v>#REF!</v>
      </c>
      <c r="BA53" s="46" t="e">
        <f t="shared" si="2"/>
        <v>#REF!</v>
      </c>
      <c r="BB53" s="46" t="e">
        <f t="shared" si="3"/>
        <v>#REF!</v>
      </c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40"/>
      <c r="BN53" s="40"/>
      <c r="BO53" s="40"/>
      <c r="BP53" s="40"/>
      <c r="BQ53" s="40"/>
      <c r="BR53" s="40"/>
      <c r="BS53" s="40"/>
      <c r="BT53" s="40"/>
      <c r="BU53" s="40"/>
      <c r="BV53" s="40"/>
    </row>
    <row r="54" spans="1:74" s="37" customFormat="1" x14ac:dyDescent="0.2">
      <c r="A54" s="364"/>
      <c r="B54" s="364"/>
      <c r="C54" s="364"/>
      <c r="D54" s="119" t="s">
        <v>89</v>
      </c>
      <c r="E54" s="120">
        <v>29</v>
      </c>
      <c r="F54" s="120">
        <v>9</v>
      </c>
      <c r="G54" s="120" t="s">
        <v>2</v>
      </c>
      <c r="H54" s="120">
        <v>4</v>
      </c>
      <c r="I54" s="120" t="s">
        <v>2</v>
      </c>
      <c r="J54" s="120">
        <v>14</v>
      </c>
      <c r="K54" s="120">
        <v>14</v>
      </c>
      <c r="L54" s="120" t="s">
        <v>8</v>
      </c>
      <c r="M54" s="120" t="s">
        <v>8</v>
      </c>
      <c r="N54" s="120">
        <v>6</v>
      </c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45" t="e">
        <f>IF(#REF!="X",1,0)</f>
        <v>#REF!</v>
      </c>
      <c r="AP54" s="45" t="e">
        <f>IF(#REF!="X",1,0)</f>
        <v>#REF!</v>
      </c>
      <c r="AQ54" s="45" t="e">
        <f>IF(#REF!="X",1,0)</f>
        <v>#REF!</v>
      </c>
      <c r="AR54" s="45" t="e">
        <f>IF(#REF!="X",1,0)</f>
        <v>#REF!</v>
      </c>
      <c r="AS54" s="45" t="e">
        <f>IF(#REF!="X",1,0)</f>
        <v>#REF!</v>
      </c>
      <c r="AT54" s="45" t="e">
        <f>IF(#REF!="X",1,0)</f>
        <v>#REF!</v>
      </c>
      <c r="AU54" s="45" t="e">
        <f>IF(#REF!="X",1,0)</f>
        <v>#REF!</v>
      </c>
      <c r="AV54" s="45" t="e">
        <f>IF(#REF!="X",1,0)</f>
        <v>#REF!</v>
      </c>
      <c r="AW54" s="45" t="e">
        <f>IF(#REF!="X",1,0)</f>
        <v>#REF!</v>
      </c>
      <c r="AX54" s="45" t="e">
        <f>IF(#REF!="X",1,0)</f>
        <v>#REF!</v>
      </c>
      <c r="AY54" s="46" t="e">
        <f t="shared" si="0"/>
        <v>#REF!</v>
      </c>
      <c r="AZ54" s="46" t="e">
        <f t="shared" si="1"/>
        <v>#REF!</v>
      </c>
      <c r="BA54" s="46" t="e">
        <f t="shared" si="2"/>
        <v>#REF!</v>
      </c>
      <c r="BB54" s="46" t="e">
        <f t="shared" si="3"/>
        <v>#REF!</v>
      </c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40"/>
      <c r="BN54" s="40"/>
      <c r="BO54" s="40"/>
      <c r="BP54" s="40"/>
      <c r="BQ54" s="40"/>
      <c r="BR54" s="40"/>
      <c r="BS54" s="40"/>
      <c r="BT54" s="40"/>
      <c r="BU54" s="40"/>
      <c r="BV54" s="40"/>
    </row>
    <row r="55" spans="1:74" s="37" customFormat="1" x14ac:dyDescent="0.2">
      <c r="A55" s="364"/>
      <c r="B55" s="364"/>
      <c r="C55" s="364"/>
      <c r="D55" s="119" t="s">
        <v>90</v>
      </c>
      <c r="E55" s="120">
        <v>2902</v>
      </c>
      <c r="F55" s="120">
        <v>417</v>
      </c>
      <c r="G55" s="120">
        <v>134</v>
      </c>
      <c r="H55" s="120">
        <v>55</v>
      </c>
      <c r="I55" s="120">
        <v>228</v>
      </c>
      <c r="J55" s="120">
        <v>2321</v>
      </c>
      <c r="K55" s="120">
        <v>2252</v>
      </c>
      <c r="L55" s="120">
        <v>69</v>
      </c>
      <c r="M55" s="120" t="s">
        <v>8</v>
      </c>
      <c r="N55" s="120">
        <v>164</v>
      </c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45" t="e">
        <f>IF(#REF!="X",1,0)</f>
        <v>#REF!</v>
      </c>
      <c r="AP55" s="45" t="e">
        <f>IF(#REF!="X",1,0)</f>
        <v>#REF!</v>
      </c>
      <c r="AQ55" s="45" t="e">
        <f>IF(#REF!="X",1,0)</f>
        <v>#REF!</v>
      </c>
      <c r="AR55" s="45" t="e">
        <f>IF(#REF!="X",1,0)</f>
        <v>#REF!</v>
      </c>
      <c r="AS55" s="45" t="e">
        <f>IF(#REF!="X",1,0)</f>
        <v>#REF!</v>
      </c>
      <c r="AT55" s="45" t="e">
        <f>IF(#REF!="X",1,0)</f>
        <v>#REF!</v>
      </c>
      <c r="AU55" s="45" t="e">
        <f>IF(#REF!="X",1,0)</f>
        <v>#REF!</v>
      </c>
      <c r="AV55" s="45" t="e">
        <f>IF(#REF!="X",1,0)</f>
        <v>#REF!</v>
      </c>
      <c r="AW55" s="45" t="e">
        <f>IF(#REF!="X",1,0)</f>
        <v>#REF!</v>
      </c>
      <c r="AX55" s="45" t="e">
        <f>IF(#REF!="X",1,0)</f>
        <v>#REF!</v>
      </c>
      <c r="AY55" s="46" t="e">
        <f t="shared" si="0"/>
        <v>#REF!</v>
      </c>
      <c r="AZ55" s="46" t="e">
        <f t="shared" si="1"/>
        <v>#REF!</v>
      </c>
      <c r="BA55" s="46" t="e">
        <f t="shared" si="2"/>
        <v>#REF!</v>
      </c>
      <c r="BB55" s="46" t="e">
        <f t="shared" si="3"/>
        <v>#REF!</v>
      </c>
      <c r="BC55" s="39"/>
      <c r="BD55" s="39"/>
      <c r="BE55" s="39"/>
      <c r="BF55" s="39"/>
      <c r="BG55" s="39"/>
      <c r="BH55" s="39"/>
      <c r="BI55" s="39"/>
      <c r="BJ55" s="39"/>
      <c r="BK55" s="39"/>
      <c r="BL55" s="39"/>
      <c r="BM55" s="40"/>
      <c r="BN55" s="40"/>
      <c r="BO55" s="40"/>
      <c r="BP55" s="40"/>
      <c r="BQ55" s="40"/>
      <c r="BR55" s="40"/>
      <c r="BS55" s="40"/>
      <c r="BT55" s="40"/>
      <c r="BU55" s="40"/>
      <c r="BV55" s="40"/>
    </row>
    <row r="56" spans="1:74" s="37" customFormat="1" x14ac:dyDescent="0.2">
      <c r="A56" s="364"/>
      <c r="B56" s="364"/>
      <c r="C56" s="364"/>
      <c r="D56" s="119" t="s">
        <v>91</v>
      </c>
      <c r="E56" s="120" t="s">
        <v>2</v>
      </c>
      <c r="F56" s="120" t="s">
        <v>2</v>
      </c>
      <c r="G56" s="120" t="s">
        <v>8</v>
      </c>
      <c r="H56" s="120" t="s">
        <v>2</v>
      </c>
      <c r="I56" s="120" t="s">
        <v>8</v>
      </c>
      <c r="J56" s="120" t="s">
        <v>2</v>
      </c>
      <c r="K56" s="120" t="s">
        <v>2</v>
      </c>
      <c r="L56" s="120" t="s">
        <v>2</v>
      </c>
      <c r="M56" s="120" t="s">
        <v>8</v>
      </c>
      <c r="N56" s="120" t="s">
        <v>2</v>
      </c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45" t="e">
        <f>IF(#REF!="X",1,0)</f>
        <v>#REF!</v>
      </c>
      <c r="AP56" s="45" t="e">
        <f>IF(#REF!="X",1,0)</f>
        <v>#REF!</v>
      </c>
      <c r="AQ56" s="45" t="e">
        <f>IF(#REF!="X",1,0)</f>
        <v>#REF!</v>
      </c>
      <c r="AR56" s="45" t="e">
        <f>IF(#REF!="X",1,0)</f>
        <v>#REF!</v>
      </c>
      <c r="AS56" s="45" t="e">
        <f>IF(#REF!="X",1,0)</f>
        <v>#REF!</v>
      </c>
      <c r="AT56" s="45" t="e">
        <f>IF(#REF!="X",1,0)</f>
        <v>#REF!</v>
      </c>
      <c r="AU56" s="45" t="e">
        <f>IF(#REF!="X",1,0)</f>
        <v>#REF!</v>
      </c>
      <c r="AV56" s="45" t="e">
        <f>IF(#REF!="X",1,0)</f>
        <v>#REF!</v>
      </c>
      <c r="AW56" s="45" t="e">
        <f>IF(#REF!="X",1,0)</f>
        <v>#REF!</v>
      </c>
      <c r="AX56" s="45" t="e">
        <f>IF(#REF!="X",1,0)</f>
        <v>#REF!</v>
      </c>
      <c r="AY56" s="46" t="e">
        <f t="shared" si="0"/>
        <v>#REF!</v>
      </c>
      <c r="AZ56" s="46" t="e">
        <f t="shared" si="1"/>
        <v>#REF!</v>
      </c>
      <c r="BA56" s="46" t="e">
        <f t="shared" si="2"/>
        <v>#REF!</v>
      </c>
      <c r="BB56" s="46" t="e">
        <f t="shared" si="3"/>
        <v>#REF!</v>
      </c>
      <c r="BC56" s="39"/>
      <c r="BD56" s="39"/>
      <c r="BE56" s="39"/>
      <c r="BF56" s="39"/>
      <c r="BG56" s="39"/>
      <c r="BH56" s="39"/>
      <c r="BI56" s="39"/>
      <c r="BJ56" s="39"/>
      <c r="BK56" s="39"/>
      <c r="BL56" s="39"/>
      <c r="BM56" s="40"/>
      <c r="BN56" s="40"/>
      <c r="BO56" s="40"/>
      <c r="BP56" s="40"/>
      <c r="BQ56" s="40"/>
      <c r="BR56" s="40"/>
      <c r="BS56" s="40"/>
      <c r="BT56" s="40"/>
      <c r="BU56" s="40"/>
      <c r="BV56" s="40"/>
    </row>
    <row r="57" spans="1:74" s="37" customFormat="1" x14ac:dyDescent="0.2">
      <c r="A57" s="364"/>
      <c r="B57" s="364"/>
      <c r="C57" s="364"/>
      <c r="D57" s="119" t="s">
        <v>92</v>
      </c>
      <c r="E57" s="120">
        <v>142</v>
      </c>
      <c r="F57" s="120" t="s">
        <v>2</v>
      </c>
      <c r="G57" s="120" t="s">
        <v>2</v>
      </c>
      <c r="H57" s="120">
        <v>8</v>
      </c>
      <c r="I57" s="120" t="s">
        <v>2</v>
      </c>
      <c r="J57" s="120" t="s">
        <v>2</v>
      </c>
      <c r="K57" s="120">
        <v>45</v>
      </c>
      <c r="L57" s="120" t="s">
        <v>2</v>
      </c>
      <c r="M57" s="120" t="s">
        <v>8</v>
      </c>
      <c r="N57" s="120">
        <v>71</v>
      </c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45" t="e">
        <f>IF(#REF!="X",1,0)</f>
        <v>#REF!</v>
      </c>
      <c r="AP57" s="45" t="e">
        <f>IF(#REF!="X",1,0)</f>
        <v>#REF!</v>
      </c>
      <c r="AQ57" s="45" t="e">
        <f>IF(#REF!="X",1,0)</f>
        <v>#REF!</v>
      </c>
      <c r="AR57" s="45" t="e">
        <f>IF(#REF!="X",1,0)</f>
        <v>#REF!</v>
      </c>
      <c r="AS57" s="45" t="e">
        <f>IF(#REF!="X",1,0)</f>
        <v>#REF!</v>
      </c>
      <c r="AT57" s="45" t="e">
        <f>IF(#REF!="X",1,0)</f>
        <v>#REF!</v>
      </c>
      <c r="AU57" s="45" t="e">
        <f>IF(#REF!="X",1,0)</f>
        <v>#REF!</v>
      </c>
      <c r="AV57" s="45" t="e">
        <f>IF(#REF!="X",1,0)</f>
        <v>#REF!</v>
      </c>
      <c r="AW57" s="45" t="e">
        <f>IF(#REF!="X",1,0)</f>
        <v>#REF!</v>
      </c>
      <c r="AX57" s="45" t="e">
        <f>IF(#REF!="X",1,0)</f>
        <v>#REF!</v>
      </c>
      <c r="AY57" s="46" t="e">
        <f t="shared" si="0"/>
        <v>#REF!</v>
      </c>
      <c r="AZ57" s="46" t="e">
        <f t="shared" si="1"/>
        <v>#REF!</v>
      </c>
      <c r="BA57" s="46" t="e">
        <f t="shared" si="2"/>
        <v>#REF!</v>
      </c>
      <c r="BB57" s="46" t="e">
        <f t="shared" si="3"/>
        <v>#REF!</v>
      </c>
      <c r="BC57" s="39"/>
      <c r="BD57" s="39"/>
      <c r="BE57" s="39"/>
      <c r="BF57" s="39"/>
      <c r="BG57" s="39"/>
      <c r="BH57" s="39"/>
      <c r="BI57" s="39"/>
      <c r="BJ57" s="39"/>
      <c r="BK57" s="39"/>
      <c r="BL57" s="39"/>
      <c r="BM57" s="40"/>
      <c r="BN57" s="40"/>
      <c r="BO57" s="40"/>
      <c r="BP57" s="40"/>
      <c r="BQ57" s="40"/>
      <c r="BR57" s="40"/>
      <c r="BS57" s="40"/>
      <c r="BT57" s="40"/>
      <c r="BU57" s="40"/>
      <c r="BV57" s="40"/>
    </row>
    <row r="58" spans="1:74" s="37" customFormat="1" x14ac:dyDescent="0.2">
      <c r="A58" s="364"/>
      <c r="B58" s="364"/>
      <c r="C58" s="363" t="s">
        <v>93</v>
      </c>
      <c r="D58" s="119"/>
      <c r="E58" s="120">
        <v>1060</v>
      </c>
      <c r="F58" s="120">
        <v>82</v>
      </c>
      <c r="G58" s="120">
        <v>17</v>
      </c>
      <c r="H58" s="120">
        <v>15</v>
      </c>
      <c r="I58" s="120">
        <v>50</v>
      </c>
      <c r="J58" s="120">
        <v>740</v>
      </c>
      <c r="K58" s="120">
        <v>732</v>
      </c>
      <c r="L58" s="120">
        <v>8</v>
      </c>
      <c r="M58" s="120" t="s">
        <v>8</v>
      </c>
      <c r="N58" s="120">
        <v>238</v>
      </c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45" t="e">
        <f>IF(#REF!="X",1,0)</f>
        <v>#REF!</v>
      </c>
      <c r="AP58" s="45" t="e">
        <f>IF(#REF!="X",1,0)</f>
        <v>#REF!</v>
      </c>
      <c r="AQ58" s="45" t="e">
        <f>IF(#REF!="X",1,0)</f>
        <v>#REF!</v>
      </c>
      <c r="AR58" s="45" t="e">
        <f>IF(#REF!="X",1,0)</f>
        <v>#REF!</v>
      </c>
      <c r="AS58" s="45" t="e">
        <f>IF(#REF!="X",1,0)</f>
        <v>#REF!</v>
      </c>
      <c r="AT58" s="45" t="e">
        <f>IF(#REF!="X",1,0)</f>
        <v>#REF!</v>
      </c>
      <c r="AU58" s="45" t="e">
        <f>IF(#REF!="X",1,0)</f>
        <v>#REF!</v>
      </c>
      <c r="AV58" s="45" t="e">
        <f>IF(#REF!="X",1,0)</f>
        <v>#REF!</v>
      </c>
      <c r="AW58" s="45" t="e">
        <f>IF(#REF!="X",1,0)</f>
        <v>#REF!</v>
      </c>
      <c r="AX58" s="45" t="e">
        <f>IF(#REF!="X",1,0)</f>
        <v>#REF!</v>
      </c>
      <c r="AY58" s="46" t="e">
        <f t="shared" si="0"/>
        <v>#REF!</v>
      </c>
      <c r="AZ58" s="46" t="e">
        <f t="shared" si="1"/>
        <v>#REF!</v>
      </c>
      <c r="BA58" s="46" t="e">
        <f t="shared" si="2"/>
        <v>#REF!</v>
      </c>
      <c r="BB58" s="46" t="e">
        <f t="shared" si="3"/>
        <v>#REF!</v>
      </c>
      <c r="BC58" s="39"/>
      <c r="BD58" s="39"/>
      <c r="BE58" s="39"/>
      <c r="BF58" s="39"/>
      <c r="BG58" s="39"/>
      <c r="BH58" s="39"/>
      <c r="BI58" s="39"/>
      <c r="BJ58" s="39"/>
      <c r="BK58" s="39"/>
      <c r="BL58" s="39"/>
      <c r="BM58" s="40"/>
      <c r="BN58" s="40"/>
      <c r="BO58" s="40"/>
      <c r="BP58" s="40"/>
      <c r="BQ58" s="40"/>
      <c r="BR58" s="40"/>
      <c r="BS58" s="40"/>
      <c r="BT58" s="40"/>
      <c r="BU58" s="40"/>
      <c r="BV58" s="40"/>
    </row>
    <row r="59" spans="1:74" s="37" customFormat="1" x14ac:dyDescent="0.2">
      <c r="A59" s="364"/>
      <c r="B59" s="364"/>
      <c r="C59" s="364"/>
      <c r="D59" s="119" t="s">
        <v>94</v>
      </c>
      <c r="E59" s="120">
        <v>32</v>
      </c>
      <c r="F59" s="120" t="s">
        <v>8</v>
      </c>
      <c r="G59" s="120" t="s">
        <v>8</v>
      </c>
      <c r="H59" s="120" t="s">
        <v>8</v>
      </c>
      <c r="I59" s="120" t="s">
        <v>8</v>
      </c>
      <c r="J59" s="120" t="s">
        <v>2</v>
      </c>
      <c r="K59" s="120">
        <v>16</v>
      </c>
      <c r="L59" s="120" t="s">
        <v>2</v>
      </c>
      <c r="M59" s="120" t="s">
        <v>8</v>
      </c>
      <c r="N59" s="120" t="s">
        <v>2</v>
      </c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45" t="e">
        <f>IF(#REF!="X",1,0)</f>
        <v>#REF!</v>
      </c>
      <c r="AP59" s="45" t="e">
        <f>IF(#REF!="X",1,0)</f>
        <v>#REF!</v>
      </c>
      <c r="AQ59" s="45" t="e">
        <f>IF(#REF!="X",1,0)</f>
        <v>#REF!</v>
      </c>
      <c r="AR59" s="45" t="e">
        <f>IF(#REF!="X",1,0)</f>
        <v>#REF!</v>
      </c>
      <c r="AS59" s="45" t="e">
        <f>IF(#REF!="X",1,0)</f>
        <v>#REF!</v>
      </c>
      <c r="AT59" s="45" t="e">
        <f>IF(#REF!="X",1,0)</f>
        <v>#REF!</v>
      </c>
      <c r="AU59" s="45" t="e">
        <f>IF(#REF!="X",1,0)</f>
        <v>#REF!</v>
      </c>
      <c r="AV59" s="45" t="e">
        <f>IF(#REF!="X",1,0)</f>
        <v>#REF!</v>
      </c>
      <c r="AW59" s="45" t="e">
        <f>IF(#REF!="X",1,0)</f>
        <v>#REF!</v>
      </c>
      <c r="AX59" s="45" t="e">
        <f>IF(#REF!="X",1,0)</f>
        <v>#REF!</v>
      </c>
      <c r="AY59" s="46" t="e">
        <f t="shared" si="0"/>
        <v>#REF!</v>
      </c>
      <c r="AZ59" s="46" t="e">
        <f t="shared" si="1"/>
        <v>#REF!</v>
      </c>
      <c r="BA59" s="46" t="e">
        <f t="shared" si="2"/>
        <v>#REF!</v>
      </c>
      <c r="BB59" s="46" t="e">
        <f t="shared" si="3"/>
        <v>#REF!</v>
      </c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40"/>
      <c r="BN59" s="40"/>
      <c r="BO59" s="40"/>
      <c r="BP59" s="40"/>
      <c r="BQ59" s="40"/>
      <c r="BR59" s="40"/>
      <c r="BS59" s="40"/>
      <c r="BT59" s="40"/>
      <c r="BU59" s="40"/>
      <c r="BV59" s="40"/>
    </row>
    <row r="60" spans="1:74" s="37" customFormat="1" ht="25.5" x14ac:dyDescent="0.2">
      <c r="A60" s="364"/>
      <c r="B60" s="364"/>
      <c r="C60" s="364"/>
      <c r="D60" s="119" t="s">
        <v>95</v>
      </c>
      <c r="E60" s="120">
        <v>998</v>
      </c>
      <c r="F60" s="120">
        <v>76</v>
      </c>
      <c r="G60" s="120" t="s">
        <v>2</v>
      </c>
      <c r="H60" s="120">
        <v>15</v>
      </c>
      <c r="I60" s="120" t="s">
        <v>2</v>
      </c>
      <c r="J60" s="120">
        <v>713</v>
      </c>
      <c r="K60" s="120" t="s">
        <v>2</v>
      </c>
      <c r="L60" s="120" t="s">
        <v>2</v>
      </c>
      <c r="M60" s="120" t="s">
        <v>8</v>
      </c>
      <c r="N60" s="120">
        <v>209</v>
      </c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45" t="e">
        <f>IF(#REF!="X",1,0)</f>
        <v>#REF!</v>
      </c>
      <c r="AP60" s="45" t="e">
        <f>IF(#REF!="X",1,0)</f>
        <v>#REF!</v>
      </c>
      <c r="AQ60" s="45" t="e">
        <f>IF(#REF!="X",1,0)</f>
        <v>#REF!</v>
      </c>
      <c r="AR60" s="45" t="e">
        <f>IF(#REF!="X",1,0)</f>
        <v>#REF!</v>
      </c>
      <c r="AS60" s="45" t="e">
        <f>IF(#REF!="X",1,0)</f>
        <v>#REF!</v>
      </c>
      <c r="AT60" s="45" t="e">
        <f>IF(#REF!="X",1,0)</f>
        <v>#REF!</v>
      </c>
      <c r="AU60" s="45" t="e">
        <f>IF(#REF!="X",1,0)</f>
        <v>#REF!</v>
      </c>
      <c r="AV60" s="45" t="e">
        <f>IF(#REF!="X",1,0)</f>
        <v>#REF!</v>
      </c>
      <c r="AW60" s="45" t="e">
        <f>IF(#REF!="X",1,0)</f>
        <v>#REF!</v>
      </c>
      <c r="AX60" s="45" t="e">
        <f>IF(#REF!="X",1,0)</f>
        <v>#REF!</v>
      </c>
      <c r="AY60" s="46" t="e">
        <f t="shared" si="0"/>
        <v>#REF!</v>
      </c>
      <c r="AZ60" s="46" t="e">
        <f t="shared" si="1"/>
        <v>#REF!</v>
      </c>
      <c r="BA60" s="46" t="e">
        <f t="shared" si="2"/>
        <v>#REF!</v>
      </c>
      <c r="BB60" s="46" t="e">
        <f t="shared" si="3"/>
        <v>#REF!</v>
      </c>
      <c r="BC60" s="39"/>
      <c r="BD60" s="39"/>
      <c r="BE60" s="39"/>
      <c r="BF60" s="39"/>
      <c r="BG60" s="39"/>
      <c r="BH60" s="39"/>
      <c r="BI60" s="39"/>
      <c r="BJ60" s="39"/>
      <c r="BK60" s="39"/>
      <c r="BL60" s="39"/>
      <c r="BM60" s="40"/>
      <c r="BN60" s="40"/>
      <c r="BO60" s="40"/>
      <c r="BP60" s="40"/>
      <c r="BQ60" s="40"/>
      <c r="BR60" s="40"/>
      <c r="BS60" s="40"/>
      <c r="BT60" s="40"/>
      <c r="BU60" s="40"/>
      <c r="BV60" s="40"/>
    </row>
    <row r="61" spans="1:74" s="37" customFormat="1" ht="25.5" x14ac:dyDescent="0.2">
      <c r="A61" s="364"/>
      <c r="B61" s="364"/>
      <c r="C61" s="364"/>
      <c r="D61" s="119" t="s">
        <v>96</v>
      </c>
      <c r="E61" s="120">
        <v>5</v>
      </c>
      <c r="F61" s="120" t="s">
        <v>2</v>
      </c>
      <c r="G61" s="120" t="s">
        <v>2</v>
      </c>
      <c r="H61" s="120" t="s">
        <v>8</v>
      </c>
      <c r="I61" s="120" t="s">
        <v>8</v>
      </c>
      <c r="J61" s="120" t="s">
        <v>2</v>
      </c>
      <c r="K61" s="120" t="s">
        <v>2</v>
      </c>
      <c r="L61" s="120" t="s">
        <v>8</v>
      </c>
      <c r="M61" s="120" t="s">
        <v>8</v>
      </c>
      <c r="N61" s="120" t="s">
        <v>8</v>
      </c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45" t="e">
        <f>IF(#REF!="X",1,0)</f>
        <v>#REF!</v>
      </c>
      <c r="AP61" s="45" t="e">
        <f>IF(#REF!="X",1,0)</f>
        <v>#REF!</v>
      </c>
      <c r="AQ61" s="45" t="e">
        <f>IF(#REF!="X",1,0)</f>
        <v>#REF!</v>
      </c>
      <c r="AR61" s="45" t="e">
        <f>IF(#REF!="X",1,0)</f>
        <v>#REF!</v>
      </c>
      <c r="AS61" s="45" t="e">
        <f>IF(#REF!="X",1,0)</f>
        <v>#REF!</v>
      </c>
      <c r="AT61" s="45" t="e">
        <f>IF(#REF!="X",1,0)</f>
        <v>#REF!</v>
      </c>
      <c r="AU61" s="45" t="e">
        <f>IF(#REF!="X",1,0)</f>
        <v>#REF!</v>
      </c>
      <c r="AV61" s="45" t="e">
        <f>IF(#REF!="X",1,0)</f>
        <v>#REF!</v>
      </c>
      <c r="AW61" s="45" t="e">
        <f>IF(#REF!="X",1,0)</f>
        <v>#REF!</v>
      </c>
      <c r="AX61" s="45" t="e">
        <f>IF(#REF!="X",1,0)</f>
        <v>#REF!</v>
      </c>
      <c r="AY61" s="46" t="e">
        <f t="shared" si="0"/>
        <v>#REF!</v>
      </c>
      <c r="AZ61" s="46" t="e">
        <f t="shared" si="1"/>
        <v>#REF!</v>
      </c>
      <c r="BA61" s="46" t="e">
        <f t="shared" si="2"/>
        <v>#REF!</v>
      </c>
      <c r="BB61" s="46" t="e">
        <f t="shared" si="3"/>
        <v>#REF!</v>
      </c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40"/>
      <c r="BN61" s="40"/>
      <c r="BO61" s="40"/>
      <c r="BP61" s="40"/>
      <c r="BQ61" s="40"/>
      <c r="BR61" s="40"/>
      <c r="BS61" s="40"/>
      <c r="BT61" s="40"/>
      <c r="BU61" s="40"/>
      <c r="BV61" s="40"/>
    </row>
    <row r="62" spans="1:74" s="37" customFormat="1" x14ac:dyDescent="0.2">
      <c r="A62" s="364"/>
      <c r="B62" s="364"/>
      <c r="C62" s="364"/>
      <c r="D62" s="119" t="s">
        <v>97</v>
      </c>
      <c r="E62" s="120">
        <v>25</v>
      </c>
      <c r="F62" s="120" t="s">
        <v>2</v>
      </c>
      <c r="G62" s="120" t="s">
        <v>8</v>
      </c>
      <c r="H62" s="120" t="s">
        <v>8</v>
      </c>
      <c r="I62" s="120" t="s">
        <v>2</v>
      </c>
      <c r="J62" s="120" t="s">
        <v>2</v>
      </c>
      <c r="K62" s="120">
        <v>3</v>
      </c>
      <c r="L62" s="120" t="s">
        <v>2</v>
      </c>
      <c r="M62" s="120" t="s">
        <v>8</v>
      </c>
      <c r="N62" s="120" t="s">
        <v>2</v>
      </c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45" t="e">
        <f>IF(#REF!="X",1,0)</f>
        <v>#REF!</v>
      </c>
      <c r="AP62" s="45" t="e">
        <f>IF(#REF!="X",1,0)</f>
        <v>#REF!</v>
      </c>
      <c r="AQ62" s="45" t="e">
        <f>IF(#REF!="X",1,0)</f>
        <v>#REF!</v>
      </c>
      <c r="AR62" s="45" t="e">
        <f>IF(#REF!="X",1,0)</f>
        <v>#REF!</v>
      </c>
      <c r="AS62" s="45" t="e">
        <f>IF(#REF!="X",1,0)</f>
        <v>#REF!</v>
      </c>
      <c r="AT62" s="45" t="e">
        <f>IF(#REF!="X",1,0)</f>
        <v>#REF!</v>
      </c>
      <c r="AU62" s="45" t="e">
        <f>IF(#REF!="X",1,0)</f>
        <v>#REF!</v>
      </c>
      <c r="AV62" s="45" t="e">
        <f>IF(#REF!="X",1,0)</f>
        <v>#REF!</v>
      </c>
      <c r="AW62" s="45" t="e">
        <f>IF(#REF!="X",1,0)</f>
        <v>#REF!</v>
      </c>
      <c r="AX62" s="45" t="e">
        <f>IF(#REF!="X",1,0)</f>
        <v>#REF!</v>
      </c>
      <c r="AY62" s="46" t="e">
        <f t="shared" si="0"/>
        <v>#REF!</v>
      </c>
      <c r="AZ62" s="46" t="e">
        <f t="shared" si="1"/>
        <v>#REF!</v>
      </c>
      <c r="BA62" s="46" t="e">
        <f t="shared" si="2"/>
        <v>#REF!</v>
      </c>
      <c r="BB62" s="46" t="e">
        <f t="shared" si="3"/>
        <v>#REF!</v>
      </c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40"/>
      <c r="BN62" s="40"/>
      <c r="BO62" s="40"/>
      <c r="BP62" s="40"/>
      <c r="BQ62" s="40"/>
      <c r="BR62" s="40"/>
      <c r="BS62" s="40"/>
      <c r="BT62" s="40"/>
      <c r="BU62" s="40"/>
      <c r="BV62" s="40"/>
    </row>
    <row r="63" spans="1:74" s="37" customFormat="1" x14ac:dyDescent="0.2">
      <c r="A63" s="364"/>
      <c r="B63" s="363" t="s">
        <v>196</v>
      </c>
      <c r="C63" s="119"/>
      <c r="D63" s="119"/>
      <c r="E63" s="120">
        <v>4288</v>
      </c>
      <c r="F63" s="120">
        <v>1480</v>
      </c>
      <c r="G63" s="120">
        <v>341</v>
      </c>
      <c r="H63" s="120">
        <v>423</v>
      </c>
      <c r="I63" s="120">
        <v>716</v>
      </c>
      <c r="J63" s="120">
        <v>2338</v>
      </c>
      <c r="K63" s="120">
        <v>2109</v>
      </c>
      <c r="L63" s="120" t="s">
        <v>2</v>
      </c>
      <c r="M63" s="120" t="s">
        <v>2</v>
      </c>
      <c r="N63" s="120">
        <v>470</v>
      </c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45" t="e">
        <f>IF(#REF!="X",1,0)</f>
        <v>#REF!</v>
      </c>
      <c r="AP63" s="45" t="e">
        <f>IF(#REF!="X",1,0)</f>
        <v>#REF!</v>
      </c>
      <c r="AQ63" s="45" t="e">
        <f>IF(#REF!="X",1,0)</f>
        <v>#REF!</v>
      </c>
      <c r="AR63" s="45" t="e">
        <f>IF(#REF!="X",1,0)</f>
        <v>#REF!</v>
      </c>
      <c r="AS63" s="45" t="e">
        <f>IF(#REF!="X",1,0)</f>
        <v>#REF!</v>
      </c>
      <c r="AT63" s="45" t="e">
        <f>IF(#REF!="X",1,0)</f>
        <v>#REF!</v>
      </c>
      <c r="AU63" s="45" t="e">
        <f>IF(#REF!="X",1,0)</f>
        <v>#REF!</v>
      </c>
      <c r="AV63" s="45" t="e">
        <f>IF(#REF!="X",1,0)</f>
        <v>#REF!</v>
      </c>
      <c r="AW63" s="45" t="e">
        <f>IF(#REF!="X",1,0)</f>
        <v>#REF!</v>
      </c>
      <c r="AX63" s="45" t="e">
        <f>IF(#REF!="X",1,0)</f>
        <v>#REF!</v>
      </c>
      <c r="AY63" s="46" t="e">
        <f t="shared" si="0"/>
        <v>#REF!</v>
      </c>
      <c r="AZ63" s="46" t="e">
        <f t="shared" si="1"/>
        <v>#REF!</v>
      </c>
      <c r="BA63" s="46" t="e">
        <f t="shared" si="2"/>
        <v>#REF!</v>
      </c>
      <c r="BB63" s="46" t="e">
        <f t="shared" si="3"/>
        <v>#REF!</v>
      </c>
      <c r="BC63" s="48" t="e">
        <f t="shared" ref="BC63:BL63" si="25">IF(AO63+AO64+AO70=1,"X"," ")</f>
        <v>#REF!</v>
      </c>
      <c r="BD63" s="48" t="e">
        <f t="shared" si="25"/>
        <v>#REF!</v>
      </c>
      <c r="BE63" s="48" t="e">
        <f t="shared" si="25"/>
        <v>#REF!</v>
      </c>
      <c r="BF63" s="48" t="e">
        <f t="shared" si="25"/>
        <v>#REF!</v>
      </c>
      <c r="BG63" s="48" t="e">
        <f t="shared" si="25"/>
        <v>#REF!</v>
      </c>
      <c r="BH63" s="48" t="e">
        <f t="shared" si="25"/>
        <v>#REF!</v>
      </c>
      <c r="BI63" s="48" t="e">
        <f t="shared" si="25"/>
        <v>#REF!</v>
      </c>
      <c r="BJ63" s="48" t="e">
        <f t="shared" si="25"/>
        <v>#REF!</v>
      </c>
      <c r="BK63" s="48" t="e">
        <f t="shared" si="25"/>
        <v>#REF!</v>
      </c>
      <c r="BL63" s="48" t="e">
        <f t="shared" si="25"/>
        <v>#REF!</v>
      </c>
      <c r="BM63" s="40"/>
      <c r="BN63" s="40"/>
      <c r="BO63" s="40"/>
      <c r="BP63" s="40"/>
      <c r="BQ63" s="40"/>
      <c r="BR63" s="40"/>
      <c r="BS63" s="40"/>
      <c r="BT63" s="40"/>
      <c r="BU63" s="40"/>
      <c r="BV63" s="40"/>
    </row>
    <row r="64" spans="1:74" s="37" customFormat="1" x14ac:dyDescent="0.2">
      <c r="A64" s="364"/>
      <c r="B64" s="364"/>
      <c r="C64" s="363" t="s">
        <v>99</v>
      </c>
      <c r="D64" s="119"/>
      <c r="E64" s="120">
        <v>3804</v>
      </c>
      <c r="F64" s="120">
        <v>1196</v>
      </c>
      <c r="G64" s="120">
        <v>273</v>
      </c>
      <c r="H64" s="120">
        <v>295</v>
      </c>
      <c r="I64" s="120">
        <v>628</v>
      </c>
      <c r="J64" s="120">
        <v>2178</v>
      </c>
      <c r="K64" s="120">
        <v>1949</v>
      </c>
      <c r="L64" s="120" t="s">
        <v>2</v>
      </c>
      <c r="M64" s="120" t="s">
        <v>2</v>
      </c>
      <c r="N64" s="120">
        <v>430</v>
      </c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45" t="e">
        <f>IF(#REF!="X",1,0)</f>
        <v>#REF!</v>
      </c>
      <c r="AP64" s="45" t="e">
        <f>IF(#REF!="X",1,0)</f>
        <v>#REF!</v>
      </c>
      <c r="AQ64" s="45" t="e">
        <f>IF(#REF!="X",1,0)</f>
        <v>#REF!</v>
      </c>
      <c r="AR64" s="45" t="e">
        <f>IF(#REF!="X",1,0)</f>
        <v>#REF!</v>
      </c>
      <c r="AS64" s="45" t="e">
        <f>IF(#REF!="X",1,0)</f>
        <v>#REF!</v>
      </c>
      <c r="AT64" s="45" t="e">
        <f>IF(#REF!="X",1,0)</f>
        <v>#REF!</v>
      </c>
      <c r="AU64" s="45" t="e">
        <f>IF(#REF!="X",1,0)</f>
        <v>#REF!</v>
      </c>
      <c r="AV64" s="45" t="e">
        <f>IF(#REF!="X",1,0)</f>
        <v>#REF!</v>
      </c>
      <c r="AW64" s="45" t="e">
        <f>IF(#REF!="X",1,0)</f>
        <v>#REF!</v>
      </c>
      <c r="AX64" s="45" t="e">
        <f>IF(#REF!="X",1,0)</f>
        <v>#REF!</v>
      </c>
      <c r="AY64" s="46" t="e">
        <f t="shared" si="0"/>
        <v>#REF!</v>
      </c>
      <c r="AZ64" s="46" t="e">
        <f t="shared" si="1"/>
        <v>#REF!</v>
      </c>
      <c r="BA64" s="46" t="e">
        <f t="shared" si="2"/>
        <v>#REF!</v>
      </c>
      <c r="BB64" s="46" t="e">
        <f t="shared" si="3"/>
        <v>#REF!</v>
      </c>
      <c r="BC64" s="49" t="e">
        <f t="shared" ref="BC64:BL64" si="26">IF(AO63+AO65+AO66+AO67+AO68+AO71+AO69+AO72=1,"X"," ")</f>
        <v>#REF!</v>
      </c>
      <c r="BD64" s="49" t="e">
        <f t="shared" si="26"/>
        <v>#REF!</v>
      </c>
      <c r="BE64" s="49" t="e">
        <f t="shared" si="26"/>
        <v>#REF!</v>
      </c>
      <c r="BF64" s="49" t="e">
        <f t="shared" si="26"/>
        <v>#REF!</v>
      </c>
      <c r="BG64" s="49" t="e">
        <f t="shared" si="26"/>
        <v>#REF!</v>
      </c>
      <c r="BH64" s="49" t="e">
        <f t="shared" si="26"/>
        <v>#REF!</v>
      </c>
      <c r="BI64" s="49" t="e">
        <f t="shared" si="26"/>
        <v>#REF!</v>
      </c>
      <c r="BJ64" s="49" t="e">
        <f t="shared" si="26"/>
        <v>#REF!</v>
      </c>
      <c r="BK64" s="49" t="e">
        <f t="shared" si="26"/>
        <v>#REF!</v>
      </c>
      <c r="BL64" s="49" t="e">
        <f t="shared" si="26"/>
        <v>#REF!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</row>
    <row r="65" spans="1:74" s="37" customFormat="1" x14ac:dyDescent="0.2">
      <c r="A65" s="364"/>
      <c r="B65" s="364"/>
      <c r="C65" s="364"/>
      <c r="D65" s="119" t="s">
        <v>100</v>
      </c>
      <c r="E65" s="120">
        <v>23</v>
      </c>
      <c r="F65" s="120">
        <v>2</v>
      </c>
      <c r="G65" s="120" t="s">
        <v>8</v>
      </c>
      <c r="H65" s="120" t="s">
        <v>2</v>
      </c>
      <c r="I65" s="120" t="s">
        <v>2</v>
      </c>
      <c r="J65" s="120">
        <v>16</v>
      </c>
      <c r="K65" s="120" t="s">
        <v>2</v>
      </c>
      <c r="L65" s="120" t="s">
        <v>2</v>
      </c>
      <c r="M65" s="120" t="s">
        <v>8</v>
      </c>
      <c r="N65" s="120">
        <v>5</v>
      </c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45" t="e">
        <f>IF(#REF!="X",1,0)</f>
        <v>#REF!</v>
      </c>
      <c r="AP65" s="45" t="e">
        <f>IF(#REF!="X",1,0)</f>
        <v>#REF!</v>
      </c>
      <c r="AQ65" s="45" t="e">
        <f>IF(#REF!="X",1,0)</f>
        <v>#REF!</v>
      </c>
      <c r="AR65" s="45" t="e">
        <f>IF(#REF!="X",1,0)</f>
        <v>#REF!</v>
      </c>
      <c r="AS65" s="45" t="e">
        <f>IF(#REF!="X",1,0)</f>
        <v>#REF!</v>
      </c>
      <c r="AT65" s="45" t="e">
        <f>IF(#REF!="X",1,0)</f>
        <v>#REF!</v>
      </c>
      <c r="AU65" s="45" t="e">
        <f>IF(#REF!="X",1,0)</f>
        <v>#REF!</v>
      </c>
      <c r="AV65" s="45" t="e">
        <f>IF(#REF!="X",1,0)</f>
        <v>#REF!</v>
      </c>
      <c r="AW65" s="45" t="e">
        <f>IF(#REF!="X",1,0)</f>
        <v>#REF!</v>
      </c>
      <c r="AX65" s="45" t="e">
        <f>IF(#REF!="X",1,0)</f>
        <v>#REF!</v>
      </c>
      <c r="AY65" s="46" t="e">
        <f t="shared" si="0"/>
        <v>#REF!</v>
      </c>
      <c r="AZ65" s="46" t="e">
        <f t="shared" si="1"/>
        <v>#REF!</v>
      </c>
      <c r="BA65" s="46" t="e">
        <f t="shared" si="2"/>
        <v>#REF!</v>
      </c>
      <c r="BB65" s="46" t="e">
        <f t="shared" si="3"/>
        <v>#REF!</v>
      </c>
      <c r="BC65" s="50" t="e">
        <f t="shared" ref="BC65:BL65" si="27">IF(AO64+AO65+AO66+AO67+AO68+AO69=1,"X"," ")</f>
        <v>#REF!</v>
      </c>
      <c r="BD65" s="50" t="e">
        <f t="shared" si="27"/>
        <v>#REF!</v>
      </c>
      <c r="BE65" s="50" t="e">
        <f t="shared" si="27"/>
        <v>#REF!</v>
      </c>
      <c r="BF65" s="50" t="e">
        <f t="shared" si="27"/>
        <v>#REF!</v>
      </c>
      <c r="BG65" s="50" t="e">
        <f t="shared" si="27"/>
        <v>#REF!</v>
      </c>
      <c r="BH65" s="50" t="e">
        <f t="shared" si="27"/>
        <v>#REF!</v>
      </c>
      <c r="BI65" s="50" t="e">
        <f t="shared" si="27"/>
        <v>#REF!</v>
      </c>
      <c r="BJ65" s="50" t="e">
        <f t="shared" si="27"/>
        <v>#REF!</v>
      </c>
      <c r="BK65" s="50" t="e">
        <f t="shared" si="27"/>
        <v>#REF!</v>
      </c>
      <c r="BL65" s="50" t="e">
        <f t="shared" si="27"/>
        <v>#REF!</v>
      </c>
      <c r="BM65" s="40"/>
      <c r="BN65" s="40"/>
      <c r="BO65" s="40"/>
      <c r="BP65" s="40"/>
      <c r="BQ65" s="40"/>
      <c r="BR65" s="40"/>
      <c r="BS65" s="40"/>
      <c r="BT65" s="40"/>
      <c r="BU65" s="40"/>
      <c r="BV65" s="40"/>
    </row>
    <row r="66" spans="1:74" s="37" customFormat="1" ht="25.5" x14ac:dyDescent="0.2">
      <c r="A66" s="364"/>
      <c r="B66" s="364"/>
      <c r="C66" s="364"/>
      <c r="D66" s="119" t="s">
        <v>101</v>
      </c>
      <c r="E66" s="120">
        <v>5</v>
      </c>
      <c r="F66" s="120">
        <v>2</v>
      </c>
      <c r="G66" s="120" t="s">
        <v>2</v>
      </c>
      <c r="H66" s="120" t="s">
        <v>8</v>
      </c>
      <c r="I66" s="120" t="s">
        <v>2</v>
      </c>
      <c r="J66" s="120">
        <v>3</v>
      </c>
      <c r="K66" s="120" t="s">
        <v>2</v>
      </c>
      <c r="L66" s="120" t="s">
        <v>2</v>
      </c>
      <c r="M66" s="120" t="s">
        <v>8</v>
      </c>
      <c r="N66" s="120" t="s">
        <v>8</v>
      </c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45" t="e">
        <f>IF(#REF!="X",1,0)</f>
        <v>#REF!</v>
      </c>
      <c r="AP66" s="45" t="e">
        <f>IF(#REF!="X",1,0)</f>
        <v>#REF!</v>
      </c>
      <c r="AQ66" s="45" t="e">
        <f>IF(#REF!="X",1,0)</f>
        <v>#REF!</v>
      </c>
      <c r="AR66" s="45" t="e">
        <f>IF(#REF!="X",1,0)</f>
        <v>#REF!</v>
      </c>
      <c r="AS66" s="45" t="e">
        <f>IF(#REF!="X",1,0)</f>
        <v>#REF!</v>
      </c>
      <c r="AT66" s="45" t="e">
        <f>IF(#REF!="X",1,0)</f>
        <v>#REF!</v>
      </c>
      <c r="AU66" s="45" t="e">
        <f>IF(#REF!="X",1,0)</f>
        <v>#REF!</v>
      </c>
      <c r="AV66" s="45" t="e">
        <f>IF(#REF!="X",1,0)</f>
        <v>#REF!</v>
      </c>
      <c r="AW66" s="45" t="e">
        <f>IF(#REF!="X",1,0)</f>
        <v>#REF!</v>
      </c>
      <c r="AX66" s="45" t="e">
        <f>IF(#REF!="X",1,0)</f>
        <v>#REF!</v>
      </c>
      <c r="AY66" s="46" t="e">
        <f t="shared" si="0"/>
        <v>#REF!</v>
      </c>
      <c r="AZ66" s="46" t="e">
        <f t="shared" si="1"/>
        <v>#REF!</v>
      </c>
      <c r="BA66" s="46" t="e">
        <f t="shared" si="2"/>
        <v>#REF!</v>
      </c>
      <c r="BB66" s="46" t="e">
        <f t="shared" si="3"/>
        <v>#REF!</v>
      </c>
      <c r="BC66" s="50" t="e">
        <f t="shared" ref="BC66:BL66" si="28">IF(AO70+AO71+AO72=1,"X"," ")</f>
        <v>#REF!</v>
      </c>
      <c r="BD66" s="50" t="e">
        <f t="shared" si="28"/>
        <v>#REF!</v>
      </c>
      <c r="BE66" s="50" t="e">
        <f t="shared" si="28"/>
        <v>#REF!</v>
      </c>
      <c r="BF66" s="50" t="e">
        <f t="shared" si="28"/>
        <v>#REF!</v>
      </c>
      <c r="BG66" s="50" t="e">
        <f t="shared" si="28"/>
        <v>#REF!</v>
      </c>
      <c r="BH66" s="50" t="e">
        <f t="shared" si="28"/>
        <v>#REF!</v>
      </c>
      <c r="BI66" s="50" t="e">
        <f t="shared" si="28"/>
        <v>#REF!</v>
      </c>
      <c r="BJ66" s="50" t="e">
        <f t="shared" si="28"/>
        <v>#REF!</v>
      </c>
      <c r="BK66" s="50" t="e">
        <f t="shared" si="28"/>
        <v>#REF!</v>
      </c>
      <c r="BL66" s="50" t="e">
        <f t="shared" si="28"/>
        <v>#REF!</v>
      </c>
      <c r="BM66" s="40"/>
      <c r="BN66" s="40"/>
      <c r="BO66" s="40"/>
      <c r="BP66" s="40"/>
      <c r="BQ66" s="40"/>
      <c r="BR66" s="40"/>
      <c r="BS66" s="40"/>
      <c r="BT66" s="40"/>
      <c r="BU66" s="40"/>
      <c r="BV66" s="40"/>
    </row>
    <row r="67" spans="1:74" s="37" customFormat="1" ht="25.5" x14ac:dyDescent="0.2">
      <c r="A67" s="364"/>
      <c r="B67" s="364"/>
      <c r="C67" s="364"/>
      <c r="D67" s="119" t="s">
        <v>102</v>
      </c>
      <c r="E67" s="120">
        <v>3718</v>
      </c>
      <c r="F67" s="120">
        <v>1176</v>
      </c>
      <c r="G67" s="120">
        <v>267</v>
      </c>
      <c r="H67" s="120">
        <v>292</v>
      </c>
      <c r="I67" s="120">
        <v>617</v>
      </c>
      <c r="J67" s="120">
        <v>2145</v>
      </c>
      <c r="K67" s="120" t="s">
        <v>2</v>
      </c>
      <c r="L67" s="120">
        <v>213</v>
      </c>
      <c r="M67" s="120" t="s">
        <v>2</v>
      </c>
      <c r="N67" s="120">
        <v>397</v>
      </c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45" t="e">
        <f>IF(#REF!="X",1,0)</f>
        <v>#REF!</v>
      </c>
      <c r="AP67" s="45" t="e">
        <f>IF(#REF!="X",1,0)</f>
        <v>#REF!</v>
      </c>
      <c r="AQ67" s="45" t="e">
        <f>IF(#REF!="X",1,0)</f>
        <v>#REF!</v>
      </c>
      <c r="AR67" s="45" t="e">
        <f>IF(#REF!="X",1,0)</f>
        <v>#REF!</v>
      </c>
      <c r="AS67" s="45" t="e">
        <f>IF(#REF!="X",1,0)</f>
        <v>#REF!</v>
      </c>
      <c r="AT67" s="45" t="e">
        <f>IF(#REF!="X",1,0)</f>
        <v>#REF!</v>
      </c>
      <c r="AU67" s="45" t="e">
        <f>IF(#REF!="X",1,0)</f>
        <v>#REF!</v>
      </c>
      <c r="AV67" s="45" t="e">
        <f>IF(#REF!="X",1,0)</f>
        <v>#REF!</v>
      </c>
      <c r="AW67" s="45" t="e">
        <f>IF(#REF!="X",1,0)</f>
        <v>#REF!</v>
      </c>
      <c r="AX67" s="45" t="e">
        <f>IF(#REF!="X",1,0)</f>
        <v>#REF!</v>
      </c>
      <c r="AY67" s="46" t="e">
        <f t="shared" si="0"/>
        <v>#REF!</v>
      </c>
      <c r="AZ67" s="46" t="e">
        <f t="shared" si="1"/>
        <v>#REF!</v>
      </c>
      <c r="BA67" s="46" t="e">
        <f t="shared" si="2"/>
        <v>#REF!</v>
      </c>
      <c r="BB67" s="46" t="e">
        <f t="shared" si="3"/>
        <v>#REF!</v>
      </c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40"/>
      <c r="BN67" s="40"/>
      <c r="BO67" s="40"/>
      <c r="BP67" s="40"/>
      <c r="BQ67" s="40"/>
      <c r="BR67" s="40"/>
      <c r="BS67" s="40"/>
      <c r="BT67" s="40"/>
      <c r="BU67" s="40"/>
      <c r="BV67" s="40"/>
    </row>
    <row r="68" spans="1:74" s="37" customFormat="1" x14ac:dyDescent="0.2">
      <c r="A68" s="364"/>
      <c r="B68" s="364"/>
      <c r="C68" s="364"/>
      <c r="D68" s="119" t="s">
        <v>103</v>
      </c>
      <c r="E68" s="120">
        <v>18</v>
      </c>
      <c r="F68" s="120">
        <v>11</v>
      </c>
      <c r="G68" s="120" t="s">
        <v>2</v>
      </c>
      <c r="H68" s="120" t="s">
        <v>2</v>
      </c>
      <c r="I68" s="120">
        <v>6</v>
      </c>
      <c r="J68" s="120" t="s">
        <v>2</v>
      </c>
      <c r="K68" s="120" t="s">
        <v>2</v>
      </c>
      <c r="L68" s="120" t="s">
        <v>2</v>
      </c>
      <c r="M68" s="120" t="s">
        <v>8</v>
      </c>
      <c r="N68" s="120" t="s">
        <v>2</v>
      </c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  <c r="AO68" s="45" t="e">
        <f>IF(#REF!="X",1,0)</f>
        <v>#REF!</v>
      </c>
      <c r="AP68" s="45" t="e">
        <f>IF(#REF!="X",1,0)</f>
        <v>#REF!</v>
      </c>
      <c r="AQ68" s="45" t="e">
        <f>IF(#REF!="X",1,0)</f>
        <v>#REF!</v>
      </c>
      <c r="AR68" s="45" t="e">
        <f>IF(#REF!="X",1,0)</f>
        <v>#REF!</v>
      </c>
      <c r="AS68" s="45" t="e">
        <f>IF(#REF!="X",1,0)</f>
        <v>#REF!</v>
      </c>
      <c r="AT68" s="45" t="e">
        <f>IF(#REF!="X",1,0)</f>
        <v>#REF!</v>
      </c>
      <c r="AU68" s="45" t="e">
        <f>IF(#REF!="X",1,0)</f>
        <v>#REF!</v>
      </c>
      <c r="AV68" s="45" t="e">
        <f>IF(#REF!="X",1,0)</f>
        <v>#REF!</v>
      </c>
      <c r="AW68" s="45" t="e">
        <f>IF(#REF!="X",1,0)</f>
        <v>#REF!</v>
      </c>
      <c r="AX68" s="45" t="e">
        <f>IF(#REF!="X",1,0)</f>
        <v>#REF!</v>
      </c>
      <c r="AY68" s="46" t="e">
        <f t="shared" si="0"/>
        <v>#REF!</v>
      </c>
      <c r="AZ68" s="46" t="e">
        <f t="shared" si="1"/>
        <v>#REF!</v>
      </c>
      <c r="BA68" s="46" t="e">
        <f t="shared" si="2"/>
        <v>#REF!</v>
      </c>
      <c r="BB68" s="46" t="e">
        <f t="shared" si="3"/>
        <v>#REF!</v>
      </c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40"/>
      <c r="BN68" s="40"/>
      <c r="BO68" s="40"/>
      <c r="BP68" s="40"/>
      <c r="BQ68" s="40"/>
      <c r="BR68" s="40"/>
      <c r="BS68" s="40"/>
      <c r="BT68" s="40"/>
      <c r="BU68" s="40"/>
      <c r="BV68" s="40"/>
    </row>
    <row r="69" spans="1:74" s="37" customFormat="1" x14ac:dyDescent="0.2">
      <c r="A69" s="364"/>
      <c r="B69" s="364"/>
      <c r="C69" s="364"/>
      <c r="D69" s="119" t="s">
        <v>104</v>
      </c>
      <c r="E69" s="120">
        <v>40</v>
      </c>
      <c r="F69" s="120">
        <v>5</v>
      </c>
      <c r="G69" s="120" t="s">
        <v>2</v>
      </c>
      <c r="H69" s="120" t="s">
        <v>8</v>
      </c>
      <c r="I69" s="120" t="s">
        <v>2</v>
      </c>
      <c r="J69" s="120" t="s">
        <v>2</v>
      </c>
      <c r="K69" s="120" t="s">
        <v>2</v>
      </c>
      <c r="L69" s="120" t="s">
        <v>2</v>
      </c>
      <c r="M69" s="120" t="s">
        <v>8</v>
      </c>
      <c r="N69" s="120" t="s">
        <v>2</v>
      </c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21"/>
      <c r="AM69" s="121"/>
      <c r="AN69" s="121"/>
      <c r="AO69" s="45" t="e">
        <f>IF(#REF!="X",1,0)</f>
        <v>#REF!</v>
      </c>
      <c r="AP69" s="45" t="e">
        <f>IF(#REF!="X",1,0)</f>
        <v>#REF!</v>
      </c>
      <c r="AQ69" s="45" t="e">
        <f>IF(#REF!="X",1,0)</f>
        <v>#REF!</v>
      </c>
      <c r="AR69" s="45" t="e">
        <f>IF(#REF!="X",1,0)</f>
        <v>#REF!</v>
      </c>
      <c r="AS69" s="45" t="e">
        <f>IF(#REF!="X",1,0)</f>
        <v>#REF!</v>
      </c>
      <c r="AT69" s="45" t="e">
        <f>IF(#REF!="X",1,0)</f>
        <v>#REF!</v>
      </c>
      <c r="AU69" s="45" t="e">
        <f>IF(#REF!="X",1,0)</f>
        <v>#REF!</v>
      </c>
      <c r="AV69" s="45" t="e">
        <f>IF(#REF!="X",1,0)</f>
        <v>#REF!</v>
      </c>
      <c r="AW69" s="45" t="e">
        <f>IF(#REF!="X",1,0)</f>
        <v>#REF!</v>
      </c>
      <c r="AX69" s="45" t="e">
        <f>IF(#REF!="X",1,0)</f>
        <v>#REF!</v>
      </c>
      <c r="AY69" s="46" t="e">
        <f t="shared" si="0"/>
        <v>#REF!</v>
      </c>
      <c r="AZ69" s="46" t="e">
        <f t="shared" si="1"/>
        <v>#REF!</v>
      </c>
      <c r="BA69" s="46" t="e">
        <f t="shared" si="2"/>
        <v>#REF!</v>
      </c>
      <c r="BB69" s="46" t="e">
        <f t="shared" si="3"/>
        <v>#REF!</v>
      </c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40"/>
      <c r="BN69" s="40"/>
      <c r="BO69" s="40"/>
      <c r="BP69" s="40"/>
      <c r="BQ69" s="40"/>
      <c r="BR69" s="40"/>
      <c r="BS69" s="40"/>
      <c r="BT69" s="40"/>
      <c r="BU69" s="40"/>
      <c r="BV69" s="40"/>
    </row>
    <row r="70" spans="1:74" s="37" customFormat="1" x14ac:dyDescent="0.2">
      <c r="A70" s="364"/>
      <c r="B70" s="364"/>
      <c r="C70" s="363" t="s">
        <v>105</v>
      </c>
      <c r="D70" s="119"/>
      <c r="E70" s="120">
        <v>484</v>
      </c>
      <c r="F70" s="120">
        <v>284</v>
      </c>
      <c r="G70" s="120">
        <v>68</v>
      </c>
      <c r="H70" s="120">
        <v>128</v>
      </c>
      <c r="I70" s="120">
        <v>88</v>
      </c>
      <c r="J70" s="120">
        <v>160</v>
      </c>
      <c r="K70" s="120">
        <v>160</v>
      </c>
      <c r="L70" s="120" t="s">
        <v>8</v>
      </c>
      <c r="M70" s="120" t="s">
        <v>8</v>
      </c>
      <c r="N70" s="120">
        <v>40</v>
      </c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45" t="e">
        <f>IF(#REF!="X",1,0)</f>
        <v>#REF!</v>
      </c>
      <c r="AP70" s="45" t="e">
        <f>IF(#REF!="X",1,0)</f>
        <v>#REF!</v>
      </c>
      <c r="AQ70" s="45" t="e">
        <f>IF(#REF!="X",1,0)</f>
        <v>#REF!</v>
      </c>
      <c r="AR70" s="45" t="e">
        <f>IF(#REF!="X",1,0)</f>
        <v>#REF!</v>
      </c>
      <c r="AS70" s="45" t="e">
        <f>IF(#REF!="X",1,0)</f>
        <v>#REF!</v>
      </c>
      <c r="AT70" s="45" t="e">
        <f>IF(#REF!="X",1,0)</f>
        <v>#REF!</v>
      </c>
      <c r="AU70" s="45" t="e">
        <f>IF(#REF!="X",1,0)</f>
        <v>#REF!</v>
      </c>
      <c r="AV70" s="45" t="e">
        <f>IF(#REF!="X",1,0)</f>
        <v>#REF!</v>
      </c>
      <c r="AW70" s="45" t="e">
        <f>IF(#REF!="X",1,0)</f>
        <v>#REF!</v>
      </c>
      <c r="AX70" s="45" t="e">
        <f>IF(#REF!="X",1,0)</f>
        <v>#REF!</v>
      </c>
      <c r="AY70" s="46" t="e">
        <f t="shared" si="0"/>
        <v>#REF!</v>
      </c>
      <c r="AZ70" s="46" t="e">
        <f t="shared" si="1"/>
        <v>#REF!</v>
      </c>
      <c r="BA70" s="46" t="e">
        <f t="shared" si="2"/>
        <v>#REF!</v>
      </c>
      <c r="BB70" s="46" t="e">
        <f t="shared" si="3"/>
        <v>#REF!</v>
      </c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40"/>
      <c r="BN70" s="40"/>
      <c r="BO70" s="40"/>
      <c r="BP70" s="40"/>
      <c r="BQ70" s="40"/>
      <c r="BR70" s="40"/>
      <c r="BS70" s="40"/>
      <c r="BT70" s="40"/>
      <c r="BU70" s="40"/>
      <c r="BV70" s="40"/>
    </row>
    <row r="71" spans="1:74" s="37" customFormat="1" x14ac:dyDescent="0.2">
      <c r="A71" s="364"/>
      <c r="B71" s="364"/>
      <c r="C71" s="364"/>
      <c r="D71" s="119" t="s">
        <v>106</v>
      </c>
      <c r="E71" s="120">
        <v>8</v>
      </c>
      <c r="F71" s="120" t="s">
        <v>8</v>
      </c>
      <c r="G71" s="120" t="s">
        <v>8</v>
      </c>
      <c r="H71" s="120" t="s">
        <v>8</v>
      </c>
      <c r="I71" s="120" t="s">
        <v>8</v>
      </c>
      <c r="J71" s="120" t="s">
        <v>2</v>
      </c>
      <c r="K71" s="120" t="s">
        <v>2</v>
      </c>
      <c r="L71" s="120" t="s">
        <v>8</v>
      </c>
      <c r="M71" s="120" t="s">
        <v>8</v>
      </c>
      <c r="N71" s="120" t="s">
        <v>2</v>
      </c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45" t="e">
        <f>IF(#REF!="X",1,0)</f>
        <v>#REF!</v>
      </c>
      <c r="AP71" s="45" t="e">
        <f>IF(#REF!="X",1,0)</f>
        <v>#REF!</v>
      </c>
      <c r="AQ71" s="45" t="e">
        <f>IF(#REF!="X",1,0)</f>
        <v>#REF!</v>
      </c>
      <c r="AR71" s="45" t="e">
        <f>IF(#REF!="X",1,0)</f>
        <v>#REF!</v>
      </c>
      <c r="AS71" s="45" t="e">
        <f>IF(#REF!="X",1,0)</f>
        <v>#REF!</v>
      </c>
      <c r="AT71" s="45" t="e">
        <f>IF(#REF!="X",1,0)</f>
        <v>#REF!</v>
      </c>
      <c r="AU71" s="45" t="e">
        <f>IF(#REF!="X",1,0)</f>
        <v>#REF!</v>
      </c>
      <c r="AV71" s="45" t="e">
        <f>IF(#REF!="X",1,0)</f>
        <v>#REF!</v>
      </c>
      <c r="AW71" s="45" t="e">
        <f>IF(#REF!="X",1,0)</f>
        <v>#REF!</v>
      </c>
      <c r="AX71" s="45" t="e">
        <f>IF(#REF!="X",1,0)</f>
        <v>#REF!</v>
      </c>
      <c r="AY71" s="46" t="e">
        <f t="shared" si="0"/>
        <v>#REF!</v>
      </c>
      <c r="AZ71" s="46" t="e">
        <f t="shared" si="1"/>
        <v>#REF!</v>
      </c>
      <c r="BA71" s="46" t="e">
        <f t="shared" si="2"/>
        <v>#REF!</v>
      </c>
      <c r="BB71" s="46" t="e">
        <f t="shared" si="3"/>
        <v>#REF!</v>
      </c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40"/>
      <c r="BN71" s="40"/>
      <c r="BO71" s="40"/>
      <c r="BP71" s="40"/>
      <c r="BQ71" s="40"/>
      <c r="BR71" s="40"/>
      <c r="BS71" s="40"/>
      <c r="BT71" s="40"/>
      <c r="BU71" s="40"/>
      <c r="BV71" s="40"/>
    </row>
    <row r="72" spans="1:74" s="37" customFormat="1" x14ac:dyDescent="0.2">
      <c r="A72" s="364"/>
      <c r="B72" s="364"/>
      <c r="C72" s="364"/>
      <c r="D72" s="119" t="s">
        <v>107</v>
      </c>
      <c r="E72" s="120">
        <v>476</v>
      </c>
      <c r="F72" s="120">
        <v>284</v>
      </c>
      <c r="G72" s="120">
        <v>68</v>
      </c>
      <c r="H72" s="120">
        <v>128</v>
      </c>
      <c r="I72" s="120">
        <v>88</v>
      </c>
      <c r="J72" s="120" t="s">
        <v>2</v>
      </c>
      <c r="K72" s="120" t="s">
        <v>2</v>
      </c>
      <c r="L72" s="120" t="s">
        <v>8</v>
      </c>
      <c r="M72" s="120" t="s">
        <v>8</v>
      </c>
      <c r="N72" s="120" t="s">
        <v>2</v>
      </c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45" t="e">
        <f>IF(#REF!="X",1,0)</f>
        <v>#REF!</v>
      </c>
      <c r="AP72" s="45" t="e">
        <f>IF(#REF!="X",1,0)</f>
        <v>#REF!</v>
      </c>
      <c r="AQ72" s="45" t="e">
        <f>IF(#REF!="X",1,0)</f>
        <v>#REF!</v>
      </c>
      <c r="AR72" s="45" t="e">
        <f>IF(#REF!="X",1,0)</f>
        <v>#REF!</v>
      </c>
      <c r="AS72" s="45" t="e">
        <f>IF(#REF!="X",1,0)</f>
        <v>#REF!</v>
      </c>
      <c r="AT72" s="45" t="e">
        <f>IF(#REF!="X",1,0)</f>
        <v>#REF!</v>
      </c>
      <c r="AU72" s="45" t="e">
        <f>IF(#REF!="X",1,0)</f>
        <v>#REF!</v>
      </c>
      <c r="AV72" s="45" t="e">
        <f>IF(#REF!="X",1,0)</f>
        <v>#REF!</v>
      </c>
      <c r="AW72" s="45" t="e">
        <f>IF(#REF!="X",1,0)</f>
        <v>#REF!</v>
      </c>
      <c r="AX72" s="45" t="e">
        <f>IF(#REF!="X",1,0)</f>
        <v>#REF!</v>
      </c>
      <c r="AY72" s="46" t="e">
        <f t="shared" si="0"/>
        <v>#REF!</v>
      </c>
      <c r="AZ72" s="46" t="e">
        <f t="shared" si="1"/>
        <v>#REF!</v>
      </c>
      <c r="BA72" s="46" t="e">
        <f t="shared" si="2"/>
        <v>#REF!</v>
      </c>
      <c r="BB72" s="46" t="e">
        <f t="shared" si="3"/>
        <v>#REF!</v>
      </c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40"/>
      <c r="BN72" s="40"/>
      <c r="BO72" s="40"/>
      <c r="BP72" s="40"/>
      <c r="BQ72" s="40"/>
      <c r="BR72" s="40"/>
      <c r="BS72" s="40"/>
      <c r="BT72" s="40"/>
      <c r="BU72" s="40"/>
      <c r="BV72" s="40"/>
    </row>
    <row r="73" spans="1:74" s="37" customFormat="1" x14ac:dyDescent="0.2">
      <c r="A73" s="364"/>
      <c r="B73" s="363" t="s">
        <v>184</v>
      </c>
      <c r="C73" s="119"/>
      <c r="D73" s="119"/>
      <c r="E73" s="120">
        <v>10446</v>
      </c>
      <c r="F73" s="120">
        <v>2889</v>
      </c>
      <c r="G73" s="120">
        <v>1182</v>
      </c>
      <c r="H73" s="120">
        <v>401</v>
      </c>
      <c r="I73" s="120">
        <v>1306</v>
      </c>
      <c r="J73" s="120">
        <v>5945</v>
      </c>
      <c r="K73" s="120" t="s">
        <v>2</v>
      </c>
      <c r="L73" s="120" t="s">
        <v>2</v>
      </c>
      <c r="M73" s="120" t="s">
        <v>8</v>
      </c>
      <c r="N73" s="120">
        <v>1612</v>
      </c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45" t="e">
        <f>IF(#REF!="X",1,0)</f>
        <v>#REF!</v>
      </c>
      <c r="AP73" s="45" t="e">
        <f>IF(#REF!="X",1,0)</f>
        <v>#REF!</v>
      </c>
      <c r="AQ73" s="45" t="e">
        <f>IF(#REF!="X",1,0)</f>
        <v>#REF!</v>
      </c>
      <c r="AR73" s="45" t="e">
        <f>IF(#REF!="X",1,0)</f>
        <v>#REF!</v>
      </c>
      <c r="AS73" s="45" t="e">
        <f>IF(#REF!="X",1,0)</f>
        <v>#REF!</v>
      </c>
      <c r="AT73" s="45" t="e">
        <f>IF(#REF!="X",1,0)</f>
        <v>#REF!</v>
      </c>
      <c r="AU73" s="45" t="e">
        <f>IF(#REF!="X",1,0)</f>
        <v>#REF!</v>
      </c>
      <c r="AV73" s="45" t="e">
        <f>IF(#REF!="X",1,0)</f>
        <v>#REF!</v>
      </c>
      <c r="AW73" s="45" t="e">
        <f>IF(#REF!="X",1,0)</f>
        <v>#REF!</v>
      </c>
      <c r="AX73" s="45" t="e">
        <f>IF(#REF!="X",1,0)</f>
        <v>#REF!</v>
      </c>
      <c r="AY73" s="46" t="e">
        <f t="shared" ref="AY73:AY106" si="29">IF(AP73+AQ73+AR73+AS73=1,"X"," ")</f>
        <v>#REF!</v>
      </c>
      <c r="AZ73" s="46" t="e">
        <f t="shared" ref="AZ73:AZ106" si="30">IF(AT73+AU73+AV73+AW73=1,"X"," ")</f>
        <v>#REF!</v>
      </c>
      <c r="BA73" s="46" t="e">
        <f t="shared" ref="BA73:BA106" si="31">IF(AO73+AQ73+AR73+AS73+AU73+AV73+AW73+AX73=1,"X"," ")</f>
        <v>#REF!</v>
      </c>
      <c r="BB73" s="46" t="e">
        <f t="shared" ref="BB73:BB106" si="32">IF(AO73+AP73+AT73+AX73=1,"X"," ")</f>
        <v>#REF!</v>
      </c>
      <c r="BC73" s="48" t="e">
        <f t="shared" ref="BC73:BL73" si="33">IF(AO73+AO74+AO81=1,"X"," ")</f>
        <v>#REF!</v>
      </c>
      <c r="BD73" s="48" t="e">
        <f t="shared" si="33"/>
        <v>#REF!</v>
      </c>
      <c r="BE73" s="48" t="e">
        <f t="shared" si="33"/>
        <v>#REF!</v>
      </c>
      <c r="BF73" s="48" t="e">
        <f t="shared" si="33"/>
        <v>#REF!</v>
      </c>
      <c r="BG73" s="48" t="e">
        <f t="shared" si="33"/>
        <v>#REF!</v>
      </c>
      <c r="BH73" s="48" t="e">
        <f t="shared" si="33"/>
        <v>#REF!</v>
      </c>
      <c r="BI73" s="48" t="e">
        <f t="shared" si="33"/>
        <v>#REF!</v>
      </c>
      <c r="BJ73" s="48" t="e">
        <f t="shared" si="33"/>
        <v>#REF!</v>
      </c>
      <c r="BK73" s="48" t="e">
        <f t="shared" si="33"/>
        <v>#REF!</v>
      </c>
      <c r="BL73" s="48" t="e">
        <f t="shared" si="33"/>
        <v>#REF!</v>
      </c>
      <c r="BM73" s="40"/>
      <c r="BN73" s="40"/>
      <c r="BO73" s="40"/>
      <c r="BP73" s="40"/>
      <c r="BQ73" s="40"/>
      <c r="BR73" s="40"/>
      <c r="BS73" s="40"/>
      <c r="BT73" s="40"/>
      <c r="BU73" s="40"/>
      <c r="BV73" s="40"/>
    </row>
    <row r="74" spans="1:74" s="37" customFormat="1" x14ac:dyDescent="0.2">
      <c r="A74" s="364"/>
      <c r="B74" s="364"/>
      <c r="C74" s="363" t="s">
        <v>109</v>
      </c>
      <c r="D74" s="119"/>
      <c r="E74" s="120">
        <v>6963</v>
      </c>
      <c r="F74" s="120">
        <v>1671</v>
      </c>
      <c r="G74" s="120">
        <v>422</v>
      </c>
      <c r="H74" s="120">
        <v>306</v>
      </c>
      <c r="I74" s="120">
        <v>943</v>
      </c>
      <c r="J74" s="120">
        <v>3912</v>
      </c>
      <c r="K74" s="120">
        <v>3545</v>
      </c>
      <c r="L74" s="120">
        <v>367</v>
      </c>
      <c r="M74" s="120" t="s">
        <v>8</v>
      </c>
      <c r="N74" s="120">
        <v>1380</v>
      </c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45" t="e">
        <f>IF(#REF!="X",1,0)</f>
        <v>#REF!</v>
      </c>
      <c r="AP74" s="45" t="e">
        <f>IF(#REF!="X",1,0)</f>
        <v>#REF!</v>
      </c>
      <c r="AQ74" s="45" t="e">
        <f>IF(#REF!="X",1,0)</f>
        <v>#REF!</v>
      </c>
      <c r="AR74" s="45" t="e">
        <f>IF(#REF!="X",1,0)</f>
        <v>#REF!</v>
      </c>
      <c r="AS74" s="45" t="e">
        <f>IF(#REF!="X",1,0)</f>
        <v>#REF!</v>
      </c>
      <c r="AT74" s="45" t="e">
        <f>IF(#REF!="X",1,0)</f>
        <v>#REF!</v>
      </c>
      <c r="AU74" s="45" t="e">
        <f>IF(#REF!="X",1,0)</f>
        <v>#REF!</v>
      </c>
      <c r="AV74" s="45" t="e">
        <f>IF(#REF!="X",1,0)</f>
        <v>#REF!</v>
      </c>
      <c r="AW74" s="45" t="e">
        <f>IF(#REF!="X",1,0)</f>
        <v>#REF!</v>
      </c>
      <c r="AX74" s="45" t="e">
        <f>IF(#REF!="X",1,0)</f>
        <v>#REF!</v>
      </c>
      <c r="AY74" s="46" t="e">
        <f t="shared" si="29"/>
        <v>#REF!</v>
      </c>
      <c r="AZ74" s="46" t="e">
        <f t="shared" si="30"/>
        <v>#REF!</v>
      </c>
      <c r="BA74" s="46" t="e">
        <f t="shared" si="31"/>
        <v>#REF!</v>
      </c>
      <c r="BB74" s="46" t="e">
        <f t="shared" si="32"/>
        <v>#REF!</v>
      </c>
      <c r="BC74" s="49" t="e">
        <f t="shared" ref="BC74:BL74" si="34">IF(AO73+AO75+AO76+AO77+AO78+AO80+AO79+AO82+AO83+AO84+AO85+AO86+AO87+AO88+AO89=1,"X"," ")</f>
        <v>#REF!</v>
      </c>
      <c r="BD74" s="49" t="e">
        <f t="shared" si="34"/>
        <v>#REF!</v>
      </c>
      <c r="BE74" s="49" t="e">
        <f t="shared" si="34"/>
        <v>#REF!</v>
      </c>
      <c r="BF74" s="49" t="e">
        <f t="shared" si="34"/>
        <v>#REF!</v>
      </c>
      <c r="BG74" s="49" t="e">
        <f t="shared" si="34"/>
        <v>#REF!</v>
      </c>
      <c r="BH74" s="49" t="e">
        <f t="shared" si="34"/>
        <v>#REF!</v>
      </c>
      <c r="BI74" s="49" t="e">
        <f t="shared" si="34"/>
        <v>#REF!</v>
      </c>
      <c r="BJ74" s="49" t="e">
        <f t="shared" si="34"/>
        <v>#REF!</v>
      </c>
      <c r="BK74" s="49" t="e">
        <f t="shared" si="34"/>
        <v>#REF!</v>
      </c>
      <c r="BL74" s="49" t="e">
        <f t="shared" si="34"/>
        <v>#REF!</v>
      </c>
      <c r="BM74" s="40"/>
      <c r="BN74" s="40"/>
      <c r="BO74" s="40"/>
      <c r="BP74" s="40"/>
      <c r="BQ74" s="40"/>
      <c r="BR74" s="40"/>
      <c r="BS74" s="40"/>
      <c r="BT74" s="40"/>
      <c r="BU74" s="40"/>
      <c r="BV74" s="40"/>
    </row>
    <row r="75" spans="1:74" s="37" customFormat="1" x14ac:dyDescent="0.2">
      <c r="A75" s="364"/>
      <c r="B75" s="364"/>
      <c r="C75" s="364"/>
      <c r="D75" s="119" t="s">
        <v>110</v>
      </c>
      <c r="E75" s="120">
        <v>78</v>
      </c>
      <c r="F75" s="120">
        <v>28</v>
      </c>
      <c r="G75" s="120" t="s">
        <v>2</v>
      </c>
      <c r="H75" s="120" t="s">
        <v>2</v>
      </c>
      <c r="I75" s="120">
        <v>24</v>
      </c>
      <c r="J75" s="120">
        <v>36</v>
      </c>
      <c r="K75" s="120" t="s">
        <v>2</v>
      </c>
      <c r="L75" s="120" t="s">
        <v>2</v>
      </c>
      <c r="M75" s="120" t="s">
        <v>8</v>
      </c>
      <c r="N75" s="120">
        <v>14</v>
      </c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45" t="e">
        <f>IF(#REF!="X",1,0)</f>
        <v>#REF!</v>
      </c>
      <c r="AP75" s="45" t="e">
        <f>IF(#REF!="X",1,0)</f>
        <v>#REF!</v>
      </c>
      <c r="AQ75" s="45" t="e">
        <f>IF(#REF!="X",1,0)</f>
        <v>#REF!</v>
      </c>
      <c r="AR75" s="45" t="e">
        <f>IF(#REF!="X",1,0)</f>
        <v>#REF!</v>
      </c>
      <c r="AS75" s="45" t="e">
        <f>IF(#REF!="X",1,0)</f>
        <v>#REF!</v>
      </c>
      <c r="AT75" s="45" t="e">
        <f>IF(#REF!="X",1,0)</f>
        <v>#REF!</v>
      </c>
      <c r="AU75" s="45" t="e">
        <f>IF(#REF!="X",1,0)</f>
        <v>#REF!</v>
      </c>
      <c r="AV75" s="45" t="e">
        <f>IF(#REF!="X",1,0)</f>
        <v>#REF!</v>
      </c>
      <c r="AW75" s="45" t="e">
        <f>IF(#REF!="X",1,0)</f>
        <v>#REF!</v>
      </c>
      <c r="AX75" s="45" t="e">
        <f>IF(#REF!="X",1,0)</f>
        <v>#REF!</v>
      </c>
      <c r="AY75" s="46" t="e">
        <f t="shared" si="29"/>
        <v>#REF!</v>
      </c>
      <c r="AZ75" s="46" t="e">
        <f t="shared" si="30"/>
        <v>#REF!</v>
      </c>
      <c r="BA75" s="46" t="e">
        <f t="shared" si="31"/>
        <v>#REF!</v>
      </c>
      <c r="BB75" s="46" t="e">
        <f t="shared" si="32"/>
        <v>#REF!</v>
      </c>
      <c r="BC75" s="50" t="e">
        <f t="shared" ref="BC75:BL75" si="35">IF(AO74+AO75+AO76+AO77+AO78+AO79+AO80=1,"X"," ")</f>
        <v>#REF!</v>
      </c>
      <c r="BD75" s="50" t="e">
        <f t="shared" si="35"/>
        <v>#REF!</v>
      </c>
      <c r="BE75" s="50" t="e">
        <f t="shared" si="35"/>
        <v>#REF!</v>
      </c>
      <c r="BF75" s="50" t="e">
        <f t="shared" si="35"/>
        <v>#REF!</v>
      </c>
      <c r="BG75" s="50" t="e">
        <f t="shared" si="35"/>
        <v>#REF!</v>
      </c>
      <c r="BH75" s="50" t="e">
        <f t="shared" si="35"/>
        <v>#REF!</v>
      </c>
      <c r="BI75" s="50" t="e">
        <f t="shared" si="35"/>
        <v>#REF!</v>
      </c>
      <c r="BJ75" s="50" t="e">
        <f t="shared" si="35"/>
        <v>#REF!</v>
      </c>
      <c r="BK75" s="50" t="e">
        <f t="shared" si="35"/>
        <v>#REF!</v>
      </c>
      <c r="BL75" s="50" t="e">
        <f t="shared" si="35"/>
        <v>#REF!</v>
      </c>
      <c r="BM75" s="40"/>
      <c r="BN75" s="40"/>
      <c r="BO75" s="40"/>
      <c r="BP75" s="40"/>
      <c r="BQ75" s="40"/>
      <c r="BR75" s="40"/>
      <c r="BS75" s="40"/>
      <c r="BT75" s="40"/>
      <c r="BU75" s="40"/>
      <c r="BV75" s="40"/>
    </row>
    <row r="76" spans="1:74" s="37" customFormat="1" ht="25.5" x14ac:dyDescent="0.2">
      <c r="A76" s="364"/>
      <c r="B76" s="364"/>
      <c r="C76" s="364"/>
      <c r="D76" s="119" t="s">
        <v>111</v>
      </c>
      <c r="E76" s="120">
        <v>6813</v>
      </c>
      <c r="F76" s="120">
        <v>1606</v>
      </c>
      <c r="G76" s="120">
        <v>416</v>
      </c>
      <c r="H76" s="120">
        <v>300</v>
      </c>
      <c r="I76" s="120">
        <v>890</v>
      </c>
      <c r="J76" s="120">
        <v>3845</v>
      </c>
      <c r="K76" s="120">
        <v>3485</v>
      </c>
      <c r="L76" s="120">
        <v>360</v>
      </c>
      <c r="M76" s="120" t="s">
        <v>8</v>
      </c>
      <c r="N76" s="120">
        <v>1362</v>
      </c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45" t="e">
        <f>IF(#REF!="X",1,0)</f>
        <v>#REF!</v>
      </c>
      <c r="AP76" s="45" t="e">
        <f>IF(#REF!="X",1,0)</f>
        <v>#REF!</v>
      </c>
      <c r="AQ76" s="45" t="e">
        <f>IF(#REF!="X",1,0)</f>
        <v>#REF!</v>
      </c>
      <c r="AR76" s="45" t="e">
        <f>IF(#REF!="X",1,0)</f>
        <v>#REF!</v>
      </c>
      <c r="AS76" s="45" t="e">
        <f>IF(#REF!="X",1,0)</f>
        <v>#REF!</v>
      </c>
      <c r="AT76" s="45" t="e">
        <f>IF(#REF!="X",1,0)</f>
        <v>#REF!</v>
      </c>
      <c r="AU76" s="45" t="e">
        <f>IF(#REF!="X",1,0)</f>
        <v>#REF!</v>
      </c>
      <c r="AV76" s="45" t="e">
        <f>IF(#REF!="X",1,0)</f>
        <v>#REF!</v>
      </c>
      <c r="AW76" s="45" t="e">
        <f>IF(#REF!="X",1,0)</f>
        <v>#REF!</v>
      </c>
      <c r="AX76" s="45" t="e">
        <f>IF(#REF!="X",1,0)</f>
        <v>#REF!</v>
      </c>
      <c r="AY76" s="46" t="e">
        <f t="shared" si="29"/>
        <v>#REF!</v>
      </c>
      <c r="AZ76" s="46" t="e">
        <f t="shared" si="30"/>
        <v>#REF!</v>
      </c>
      <c r="BA76" s="46" t="e">
        <f t="shared" si="31"/>
        <v>#REF!</v>
      </c>
      <c r="BB76" s="46" t="e">
        <f t="shared" si="32"/>
        <v>#REF!</v>
      </c>
      <c r="BC76" s="50" t="e">
        <f t="shared" ref="BC76:BL76" si="36">IF(AO82+AO81+AO83+AO84+AO85+AO86+AO87+AO88+AO89=1,"X"," ")</f>
        <v>#REF!</v>
      </c>
      <c r="BD76" s="50" t="e">
        <f t="shared" si="36"/>
        <v>#REF!</v>
      </c>
      <c r="BE76" s="50" t="e">
        <f t="shared" si="36"/>
        <v>#REF!</v>
      </c>
      <c r="BF76" s="50" t="e">
        <f t="shared" si="36"/>
        <v>#REF!</v>
      </c>
      <c r="BG76" s="50" t="e">
        <f t="shared" si="36"/>
        <v>#REF!</v>
      </c>
      <c r="BH76" s="50" t="e">
        <f t="shared" si="36"/>
        <v>#REF!</v>
      </c>
      <c r="BI76" s="50" t="e">
        <f t="shared" si="36"/>
        <v>#REF!</v>
      </c>
      <c r="BJ76" s="50" t="e">
        <f t="shared" si="36"/>
        <v>#REF!</v>
      </c>
      <c r="BK76" s="50" t="e">
        <f t="shared" si="36"/>
        <v>#REF!</v>
      </c>
      <c r="BL76" s="50" t="e">
        <f t="shared" si="36"/>
        <v>#REF!</v>
      </c>
      <c r="BM76" s="40"/>
      <c r="BN76" s="40"/>
      <c r="BO76" s="40"/>
      <c r="BP76" s="40"/>
      <c r="BQ76" s="40"/>
      <c r="BR76" s="40"/>
      <c r="BS76" s="40"/>
      <c r="BT76" s="40"/>
      <c r="BU76" s="40"/>
      <c r="BV76" s="40"/>
    </row>
    <row r="77" spans="1:74" s="37" customFormat="1" x14ac:dyDescent="0.2">
      <c r="A77" s="364"/>
      <c r="B77" s="364"/>
      <c r="C77" s="364"/>
      <c r="D77" s="119" t="s">
        <v>112</v>
      </c>
      <c r="E77" s="120" t="s">
        <v>2</v>
      </c>
      <c r="F77" s="120" t="s">
        <v>2</v>
      </c>
      <c r="G77" s="120" t="s">
        <v>2</v>
      </c>
      <c r="H77" s="120" t="s">
        <v>2</v>
      </c>
      <c r="I77" s="120" t="s">
        <v>2</v>
      </c>
      <c r="J77" s="120">
        <v>8</v>
      </c>
      <c r="K77" s="120">
        <v>6</v>
      </c>
      <c r="L77" s="120">
        <v>2</v>
      </c>
      <c r="M77" s="120" t="s">
        <v>8</v>
      </c>
      <c r="N77" s="120" t="s">
        <v>8</v>
      </c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45" t="e">
        <f>IF(#REF!="X",1,0)</f>
        <v>#REF!</v>
      </c>
      <c r="AP77" s="45" t="e">
        <f>IF(#REF!="X",1,0)</f>
        <v>#REF!</v>
      </c>
      <c r="AQ77" s="45" t="e">
        <f>IF(#REF!="X",1,0)</f>
        <v>#REF!</v>
      </c>
      <c r="AR77" s="45" t="e">
        <f>IF(#REF!="X",1,0)</f>
        <v>#REF!</v>
      </c>
      <c r="AS77" s="45" t="e">
        <f>IF(#REF!="X",1,0)</f>
        <v>#REF!</v>
      </c>
      <c r="AT77" s="45" t="e">
        <f>IF(#REF!="X",1,0)</f>
        <v>#REF!</v>
      </c>
      <c r="AU77" s="45" t="e">
        <f>IF(#REF!="X",1,0)</f>
        <v>#REF!</v>
      </c>
      <c r="AV77" s="45" t="e">
        <f>IF(#REF!="X",1,0)</f>
        <v>#REF!</v>
      </c>
      <c r="AW77" s="45" t="e">
        <f>IF(#REF!="X",1,0)</f>
        <v>#REF!</v>
      </c>
      <c r="AX77" s="45" t="e">
        <f>IF(#REF!="X",1,0)</f>
        <v>#REF!</v>
      </c>
      <c r="AY77" s="46" t="e">
        <f t="shared" si="29"/>
        <v>#REF!</v>
      </c>
      <c r="AZ77" s="46" t="e">
        <f t="shared" si="30"/>
        <v>#REF!</v>
      </c>
      <c r="BA77" s="46" t="e">
        <f t="shared" si="31"/>
        <v>#REF!</v>
      </c>
      <c r="BB77" s="46" t="e">
        <f t="shared" si="32"/>
        <v>#REF!</v>
      </c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40"/>
      <c r="BN77" s="40"/>
      <c r="BO77" s="40"/>
      <c r="BP77" s="40"/>
      <c r="BQ77" s="40"/>
      <c r="BR77" s="40"/>
      <c r="BS77" s="40"/>
      <c r="BT77" s="40"/>
      <c r="BU77" s="40"/>
      <c r="BV77" s="40"/>
    </row>
    <row r="78" spans="1:74" s="37" customFormat="1" x14ac:dyDescent="0.2">
      <c r="A78" s="364"/>
      <c r="B78" s="364"/>
      <c r="C78" s="364"/>
      <c r="D78" s="119" t="s">
        <v>113</v>
      </c>
      <c r="E78" s="120" t="s">
        <v>2</v>
      </c>
      <c r="F78" s="120" t="s">
        <v>8</v>
      </c>
      <c r="G78" s="120" t="s">
        <v>8</v>
      </c>
      <c r="H78" s="120" t="s">
        <v>8</v>
      </c>
      <c r="I78" s="120" t="s">
        <v>8</v>
      </c>
      <c r="J78" s="120" t="s">
        <v>8</v>
      </c>
      <c r="K78" s="120" t="s">
        <v>8</v>
      </c>
      <c r="L78" s="120" t="s">
        <v>8</v>
      </c>
      <c r="M78" s="120" t="s">
        <v>8</v>
      </c>
      <c r="N78" s="120" t="s">
        <v>2</v>
      </c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45" t="e">
        <f>IF(#REF!="X",1,0)</f>
        <v>#REF!</v>
      </c>
      <c r="AP78" s="45" t="e">
        <f>IF(#REF!="X",1,0)</f>
        <v>#REF!</v>
      </c>
      <c r="AQ78" s="45" t="e">
        <f>IF(#REF!="X",1,0)</f>
        <v>#REF!</v>
      </c>
      <c r="AR78" s="45" t="e">
        <f>IF(#REF!="X",1,0)</f>
        <v>#REF!</v>
      </c>
      <c r="AS78" s="45" t="e">
        <f>IF(#REF!="X",1,0)</f>
        <v>#REF!</v>
      </c>
      <c r="AT78" s="45" t="e">
        <f>IF(#REF!="X",1,0)</f>
        <v>#REF!</v>
      </c>
      <c r="AU78" s="45" t="e">
        <f>IF(#REF!="X",1,0)</f>
        <v>#REF!</v>
      </c>
      <c r="AV78" s="45" t="e">
        <f>IF(#REF!="X",1,0)</f>
        <v>#REF!</v>
      </c>
      <c r="AW78" s="45" t="e">
        <f>IF(#REF!="X",1,0)</f>
        <v>#REF!</v>
      </c>
      <c r="AX78" s="45" t="e">
        <f>IF(#REF!="X",1,0)</f>
        <v>#REF!</v>
      </c>
      <c r="AY78" s="46" t="e">
        <f t="shared" si="29"/>
        <v>#REF!</v>
      </c>
      <c r="AZ78" s="46" t="e">
        <f t="shared" si="30"/>
        <v>#REF!</v>
      </c>
      <c r="BA78" s="46" t="e">
        <f t="shared" si="31"/>
        <v>#REF!</v>
      </c>
      <c r="BB78" s="46" t="e">
        <f t="shared" si="32"/>
        <v>#REF!</v>
      </c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40"/>
      <c r="BN78" s="40"/>
      <c r="BO78" s="40"/>
      <c r="BP78" s="40"/>
      <c r="BQ78" s="40"/>
      <c r="BR78" s="40"/>
      <c r="BS78" s="40"/>
      <c r="BT78" s="40"/>
      <c r="BU78" s="40"/>
      <c r="BV78" s="40"/>
    </row>
    <row r="79" spans="1:74" s="37" customFormat="1" x14ac:dyDescent="0.2">
      <c r="A79" s="364"/>
      <c r="B79" s="364"/>
      <c r="C79" s="364"/>
      <c r="D79" s="119" t="s">
        <v>114</v>
      </c>
      <c r="E79" s="120">
        <v>24</v>
      </c>
      <c r="F79" s="120" t="s">
        <v>2</v>
      </c>
      <c r="G79" s="120" t="s">
        <v>8</v>
      </c>
      <c r="H79" s="120" t="s">
        <v>2</v>
      </c>
      <c r="I79" s="120" t="s">
        <v>2</v>
      </c>
      <c r="J79" s="120">
        <v>16</v>
      </c>
      <c r="K79" s="120" t="s">
        <v>2</v>
      </c>
      <c r="L79" s="120" t="s">
        <v>2</v>
      </c>
      <c r="M79" s="120" t="s">
        <v>8</v>
      </c>
      <c r="N79" s="120" t="s">
        <v>2</v>
      </c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45" t="e">
        <f>IF(#REF!="X",1,0)</f>
        <v>#REF!</v>
      </c>
      <c r="AP79" s="45" t="e">
        <f>IF(#REF!="X",1,0)</f>
        <v>#REF!</v>
      </c>
      <c r="AQ79" s="45" t="e">
        <f>IF(#REF!="X",1,0)</f>
        <v>#REF!</v>
      </c>
      <c r="AR79" s="45" t="e">
        <f>IF(#REF!="X",1,0)</f>
        <v>#REF!</v>
      </c>
      <c r="AS79" s="45" t="e">
        <f>IF(#REF!="X",1,0)</f>
        <v>#REF!</v>
      </c>
      <c r="AT79" s="45" t="e">
        <f>IF(#REF!="X",1,0)</f>
        <v>#REF!</v>
      </c>
      <c r="AU79" s="45" t="e">
        <f>IF(#REF!="X",1,0)</f>
        <v>#REF!</v>
      </c>
      <c r="AV79" s="45" t="e">
        <f>IF(#REF!="X",1,0)</f>
        <v>#REF!</v>
      </c>
      <c r="AW79" s="45" t="e">
        <f>IF(#REF!="X",1,0)</f>
        <v>#REF!</v>
      </c>
      <c r="AX79" s="45" t="e">
        <f>IF(#REF!="X",1,0)</f>
        <v>#REF!</v>
      </c>
      <c r="AY79" s="46" t="e">
        <f t="shared" si="29"/>
        <v>#REF!</v>
      </c>
      <c r="AZ79" s="46" t="e">
        <f t="shared" si="30"/>
        <v>#REF!</v>
      </c>
      <c r="BA79" s="46" t="e">
        <f t="shared" si="31"/>
        <v>#REF!</v>
      </c>
      <c r="BB79" s="46" t="e">
        <f t="shared" si="32"/>
        <v>#REF!</v>
      </c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40"/>
      <c r="BN79" s="40"/>
      <c r="BO79" s="40"/>
      <c r="BP79" s="40"/>
      <c r="BQ79" s="40"/>
      <c r="BR79" s="40"/>
      <c r="BS79" s="40"/>
      <c r="BT79" s="40"/>
      <c r="BU79" s="40"/>
      <c r="BV79" s="40"/>
    </row>
    <row r="80" spans="1:74" s="37" customFormat="1" x14ac:dyDescent="0.2">
      <c r="A80" s="364"/>
      <c r="B80" s="364"/>
      <c r="C80" s="364"/>
      <c r="D80" s="119" t="s">
        <v>115</v>
      </c>
      <c r="E80" s="120">
        <v>14</v>
      </c>
      <c r="F80" s="120">
        <v>7</v>
      </c>
      <c r="G80" s="120" t="s">
        <v>8</v>
      </c>
      <c r="H80" s="120" t="s">
        <v>8</v>
      </c>
      <c r="I80" s="120">
        <v>7</v>
      </c>
      <c r="J80" s="120">
        <v>7</v>
      </c>
      <c r="K80" s="120" t="s">
        <v>2</v>
      </c>
      <c r="L80" s="120" t="s">
        <v>2</v>
      </c>
      <c r="M80" s="120" t="s">
        <v>8</v>
      </c>
      <c r="N80" s="120" t="s">
        <v>8</v>
      </c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45" t="e">
        <f>IF(#REF!="X",1,0)</f>
        <v>#REF!</v>
      </c>
      <c r="AP80" s="45" t="e">
        <f>IF(#REF!="X",1,0)</f>
        <v>#REF!</v>
      </c>
      <c r="AQ80" s="45" t="e">
        <f>IF(#REF!="X",1,0)</f>
        <v>#REF!</v>
      </c>
      <c r="AR80" s="45" t="e">
        <f>IF(#REF!="X",1,0)</f>
        <v>#REF!</v>
      </c>
      <c r="AS80" s="45" t="e">
        <f>IF(#REF!="X",1,0)</f>
        <v>#REF!</v>
      </c>
      <c r="AT80" s="45" t="e">
        <f>IF(#REF!="X",1,0)</f>
        <v>#REF!</v>
      </c>
      <c r="AU80" s="45" t="e">
        <f>IF(#REF!="X",1,0)</f>
        <v>#REF!</v>
      </c>
      <c r="AV80" s="45" t="e">
        <f>IF(#REF!="X",1,0)</f>
        <v>#REF!</v>
      </c>
      <c r="AW80" s="45" t="e">
        <f>IF(#REF!="X",1,0)</f>
        <v>#REF!</v>
      </c>
      <c r="AX80" s="45" t="e">
        <f>IF(#REF!="X",1,0)</f>
        <v>#REF!</v>
      </c>
      <c r="AY80" s="46" t="e">
        <f t="shared" si="29"/>
        <v>#REF!</v>
      </c>
      <c r="AZ80" s="46" t="e">
        <f t="shared" si="30"/>
        <v>#REF!</v>
      </c>
      <c r="BA80" s="46" t="e">
        <f t="shared" si="31"/>
        <v>#REF!</v>
      </c>
      <c r="BB80" s="46" t="e">
        <f t="shared" si="32"/>
        <v>#REF!</v>
      </c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40"/>
      <c r="BN80" s="40"/>
      <c r="BO80" s="40"/>
      <c r="BP80" s="40"/>
      <c r="BQ80" s="40"/>
      <c r="BR80" s="40"/>
      <c r="BS80" s="40"/>
      <c r="BT80" s="40"/>
      <c r="BU80" s="40"/>
      <c r="BV80" s="40"/>
    </row>
    <row r="81" spans="1:74" s="37" customFormat="1" x14ac:dyDescent="0.2">
      <c r="A81" s="364"/>
      <c r="B81" s="364"/>
      <c r="C81" s="363" t="s">
        <v>154</v>
      </c>
      <c r="D81" s="119"/>
      <c r="E81" s="120">
        <v>3483</v>
      </c>
      <c r="F81" s="120">
        <v>1218</v>
      </c>
      <c r="G81" s="120">
        <v>760</v>
      </c>
      <c r="H81" s="120">
        <v>95</v>
      </c>
      <c r="I81" s="120">
        <v>363</v>
      </c>
      <c r="J81" s="120">
        <v>2033</v>
      </c>
      <c r="K81" s="120" t="s">
        <v>2</v>
      </c>
      <c r="L81" s="120" t="s">
        <v>2</v>
      </c>
      <c r="M81" s="120" t="s">
        <v>8</v>
      </c>
      <c r="N81" s="120">
        <v>232</v>
      </c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45" t="e">
        <f>IF(#REF!="X",1,0)</f>
        <v>#REF!</v>
      </c>
      <c r="AP81" s="45" t="e">
        <f>IF(#REF!="X",1,0)</f>
        <v>#REF!</v>
      </c>
      <c r="AQ81" s="45" t="e">
        <f>IF(#REF!="X",1,0)</f>
        <v>#REF!</v>
      </c>
      <c r="AR81" s="45" t="e">
        <f>IF(#REF!="X",1,0)</f>
        <v>#REF!</v>
      </c>
      <c r="AS81" s="45" t="e">
        <f>IF(#REF!="X",1,0)</f>
        <v>#REF!</v>
      </c>
      <c r="AT81" s="45" t="e">
        <f>IF(#REF!="X",1,0)</f>
        <v>#REF!</v>
      </c>
      <c r="AU81" s="45" t="e">
        <f>IF(#REF!="X",1,0)</f>
        <v>#REF!</v>
      </c>
      <c r="AV81" s="45" t="e">
        <f>IF(#REF!="X",1,0)</f>
        <v>#REF!</v>
      </c>
      <c r="AW81" s="45" t="e">
        <f>IF(#REF!="X",1,0)</f>
        <v>#REF!</v>
      </c>
      <c r="AX81" s="45" t="e">
        <f>IF(#REF!="X",1,0)</f>
        <v>#REF!</v>
      </c>
      <c r="AY81" s="46" t="e">
        <f t="shared" si="29"/>
        <v>#REF!</v>
      </c>
      <c r="AZ81" s="46" t="e">
        <f t="shared" si="30"/>
        <v>#REF!</v>
      </c>
      <c r="BA81" s="46" t="e">
        <f t="shared" si="31"/>
        <v>#REF!</v>
      </c>
      <c r="BB81" s="46" t="e">
        <f t="shared" si="32"/>
        <v>#REF!</v>
      </c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40"/>
      <c r="BN81" s="40"/>
      <c r="BO81" s="40"/>
      <c r="BP81" s="40"/>
      <c r="BQ81" s="40"/>
      <c r="BR81" s="40"/>
      <c r="BS81" s="40"/>
      <c r="BT81" s="40"/>
      <c r="BU81" s="40"/>
      <c r="BV81" s="40"/>
    </row>
    <row r="82" spans="1:74" s="37" customFormat="1" x14ac:dyDescent="0.2">
      <c r="A82" s="364"/>
      <c r="B82" s="364"/>
      <c r="C82" s="364"/>
      <c r="D82" s="119" t="s">
        <v>117</v>
      </c>
      <c r="E82" s="120">
        <v>212</v>
      </c>
      <c r="F82" s="120">
        <v>49</v>
      </c>
      <c r="G82" s="120">
        <v>12</v>
      </c>
      <c r="H82" s="120">
        <v>13</v>
      </c>
      <c r="I82" s="120">
        <v>24</v>
      </c>
      <c r="J82" s="120" t="s">
        <v>2</v>
      </c>
      <c r="K82" s="120" t="s">
        <v>2</v>
      </c>
      <c r="L82" s="120">
        <v>17</v>
      </c>
      <c r="M82" s="120" t="s">
        <v>8</v>
      </c>
      <c r="N82" s="120" t="s">
        <v>2</v>
      </c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45" t="e">
        <f>IF(#REF!="X",1,0)</f>
        <v>#REF!</v>
      </c>
      <c r="AP82" s="45" t="e">
        <f>IF(#REF!="X",1,0)</f>
        <v>#REF!</v>
      </c>
      <c r="AQ82" s="45" t="e">
        <f>IF(#REF!="X",1,0)</f>
        <v>#REF!</v>
      </c>
      <c r="AR82" s="45" t="e">
        <f>IF(#REF!="X",1,0)</f>
        <v>#REF!</v>
      </c>
      <c r="AS82" s="45" t="e">
        <f>IF(#REF!="X",1,0)</f>
        <v>#REF!</v>
      </c>
      <c r="AT82" s="45" t="e">
        <f>IF(#REF!="X",1,0)</f>
        <v>#REF!</v>
      </c>
      <c r="AU82" s="45" t="e">
        <f>IF(#REF!="X",1,0)</f>
        <v>#REF!</v>
      </c>
      <c r="AV82" s="45" t="e">
        <f>IF(#REF!="X",1,0)</f>
        <v>#REF!</v>
      </c>
      <c r="AW82" s="45" t="e">
        <f>IF(#REF!="X",1,0)</f>
        <v>#REF!</v>
      </c>
      <c r="AX82" s="45" t="e">
        <f>IF(#REF!="X",1,0)</f>
        <v>#REF!</v>
      </c>
      <c r="AY82" s="46" t="e">
        <f t="shared" si="29"/>
        <v>#REF!</v>
      </c>
      <c r="AZ82" s="46" t="e">
        <f t="shared" si="30"/>
        <v>#REF!</v>
      </c>
      <c r="BA82" s="46" t="e">
        <f t="shared" si="31"/>
        <v>#REF!</v>
      </c>
      <c r="BB82" s="46" t="e">
        <f t="shared" si="32"/>
        <v>#REF!</v>
      </c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40"/>
      <c r="BN82" s="40"/>
      <c r="BO82" s="40"/>
      <c r="BP82" s="40"/>
      <c r="BQ82" s="40"/>
      <c r="BR82" s="40"/>
      <c r="BS82" s="40"/>
      <c r="BT82" s="40"/>
      <c r="BU82" s="40"/>
      <c r="BV82" s="40"/>
    </row>
    <row r="83" spans="1:74" s="37" customFormat="1" x14ac:dyDescent="0.2">
      <c r="A83" s="364"/>
      <c r="B83" s="364"/>
      <c r="C83" s="364"/>
      <c r="D83" s="119" t="s">
        <v>118</v>
      </c>
      <c r="E83" s="120">
        <v>58</v>
      </c>
      <c r="F83" s="120" t="s">
        <v>2</v>
      </c>
      <c r="G83" s="120" t="s">
        <v>8</v>
      </c>
      <c r="H83" s="120">
        <v>2</v>
      </c>
      <c r="I83" s="120" t="s">
        <v>2</v>
      </c>
      <c r="J83" s="120" t="s">
        <v>2</v>
      </c>
      <c r="K83" s="120" t="s">
        <v>2</v>
      </c>
      <c r="L83" s="120" t="s">
        <v>8</v>
      </c>
      <c r="M83" s="120" t="s">
        <v>8</v>
      </c>
      <c r="N83" s="120" t="s">
        <v>2</v>
      </c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45" t="e">
        <f>IF(#REF!="X",1,0)</f>
        <v>#REF!</v>
      </c>
      <c r="AP83" s="45" t="e">
        <f>IF(#REF!="X",1,0)</f>
        <v>#REF!</v>
      </c>
      <c r="AQ83" s="45" t="e">
        <f>IF(#REF!="X",1,0)</f>
        <v>#REF!</v>
      </c>
      <c r="AR83" s="45" t="e">
        <f>IF(#REF!="X",1,0)</f>
        <v>#REF!</v>
      </c>
      <c r="AS83" s="45" t="e">
        <f>IF(#REF!="X",1,0)</f>
        <v>#REF!</v>
      </c>
      <c r="AT83" s="45" t="e">
        <f>IF(#REF!="X",1,0)</f>
        <v>#REF!</v>
      </c>
      <c r="AU83" s="45" t="e">
        <f>IF(#REF!="X",1,0)</f>
        <v>#REF!</v>
      </c>
      <c r="AV83" s="45" t="e">
        <f>IF(#REF!="X",1,0)</f>
        <v>#REF!</v>
      </c>
      <c r="AW83" s="45" t="e">
        <f>IF(#REF!="X",1,0)</f>
        <v>#REF!</v>
      </c>
      <c r="AX83" s="45" t="e">
        <f>IF(#REF!="X",1,0)</f>
        <v>#REF!</v>
      </c>
      <c r="AY83" s="46" t="e">
        <f t="shared" si="29"/>
        <v>#REF!</v>
      </c>
      <c r="AZ83" s="46" t="e">
        <f t="shared" si="30"/>
        <v>#REF!</v>
      </c>
      <c r="BA83" s="46" t="e">
        <f t="shared" si="31"/>
        <v>#REF!</v>
      </c>
      <c r="BB83" s="46" t="e">
        <f t="shared" si="32"/>
        <v>#REF!</v>
      </c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40"/>
      <c r="BN83" s="40"/>
      <c r="BO83" s="40"/>
      <c r="BP83" s="40"/>
      <c r="BQ83" s="40"/>
      <c r="BR83" s="40"/>
      <c r="BS83" s="40"/>
      <c r="BT83" s="40"/>
      <c r="BU83" s="40"/>
      <c r="BV83" s="40"/>
    </row>
    <row r="84" spans="1:74" s="37" customFormat="1" ht="25.5" x14ac:dyDescent="0.2">
      <c r="A84" s="364"/>
      <c r="B84" s="364"/>
      <c r="C84" s="364"/>
      <c r="D84" s="119" t="s">
        <v>119</v>
      </c>
      <c r="E84" s="120">
        <v>475</v>
      </c>
      <c r="F84" s="120" t="s">
        <v>2</v>
      </c>
      <c r="G84" s="120" t="s">
        <v>2</v>
      </c>
      <c r="H84" s="120">
        <v>3</v>
      </c>
      <c r="I84" s="120">
        <v>10</v>
      </c>
      <c r="J84" s="120">
        <v>374</v>
      </c>
      <c r="K84" s="120">
        <v>374</v>
      </c>
      <c r="L84" s="120" t="s">
        <v>8</v>
      </c>
      <c r="M84" s="120" t="s">
        <v>8</v>
      </c>
      <c r="N84" s="120" t="s">
        <v>2</v>
      </c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45" t="e">
        <f>IF(#REF!="X",1,0)</f>
        <v>#REF!</v>
      </c>
      <c r="AP84" s="45" t="e">
        <f>IF(#REF!="X",1,0)</f>
        <v>#REF!</v>
      </c>
      <c r="AQ84" s="45" t="e">
        <f>IF(#REF!="X",1,0)</f>
        <v>#REF!</v>
      </c>
      <c r="AR84" s="45" t="e">
        <f>IF(#REF!="X",1,0)</f>
        <v>#REF!</v>
      </c>
      <c r="AS84" s="45" t="e">
        <f>IF(#REF!="X",1,0)</f>
        <v>#REF!</v>
      </c>
      <c r="AT84" s="45" t="e">
        <f>IF(#REF!="X",1,0)</f>
        <v>#REF!</v>
      </c>
      <c r="AU84" s="45" t="e">
        <f>IF(#REF!="X",1,0)</f>
        <v>#REF!</v>
      </c>
      <c r="AV84" s="45" t="e">
        <f>IF(#REF!="X",1,0)</f>
        <v>#REF!</v>
      </c>
      <c r="AW84" s="45" t="e">
        <f>IF(#REF!="X",1,0)</f>
        <v>#REF!</v>
      </c>
      <c r="AX84" s="45" t="e">
        <f>IF(#REF!="X",1,0)</f>
        <v>#REF!</v>
      </c>
      <c r="AY84" s="46" t="e">
        <f t="shared" si="29"/>
        <v>#REF!</v>
      </c>
      <c r="AZ84" s="46" t="e">
        <f t="shared" si="30"/>
        <v>#REF!</v>
      </c>
      <c r="BA84" s="46" t="e">
        <f t="shared" si="31"/>
        <v>#REF!</v>
      </c>
      <c r="BB84" s="46" t="e">
        <f t="shared" si="32"/>
        <v>#REF!</v>
      </c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40"/>
      <c r="BN84" s="40"/>
      <c r="BO84" s="40"/>
      <c r="BP84" s="40"/>
      <c r="BQ84" s="40"/>
      <c r="BR84" s="40"/>
      <c r="BS84" s="40"/>
      <c r="BT84" s="40"/>
      <c r="BU84" s="40"/>
      <c r="BV84" s="40"/>
    </row>
    <row r="85" spans="1:74" s="37" customFormat="1" x14ac:dyDescent="0.2">
      <c r="A85" s="364"/>
      <c r="B85" s="364"/>
      <c r="C85" s="364"/>
      <c r="D85" s="119" t="s">
        <v>120</v>
      </c>
      <c r="E85" s="120">
        <v>926</v>
      </c>
      <c r="F85" s="120">
        <v>212</v>
      </c>
      <c r="G85" s="120">
        <v>41</v>
      </c>
      <c r="H85" s="120">
        <v>33</v>
      </c>
      <c r="I85" s="120">
        <v>138</v>
      </c>
      <c r="J85" s="120">
        <v>667</v>
      </c>
      <c r="K85" s="120">
        <v>635</v>
      </c>
      <c r="L85" s="120">
        <v>32</v>
      </c>
      <c r="M85" s="120" t="s">
        <v>8</v>
      </c>
      <c r="N85" s="120">
        <v>47</v>
      </c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45" t="e">
        <f>IF(#REF!="X",1,0)</f>
        <v>#REF!</v>
      </c>
      <c r="AP85" s="45" t="e">
        <f>IF(#REF!="X",1,0)</f>
        <v>#REF!</v>
      </c>
      <c r="AQ85" s="45" t="e">
        <f>IF(#REF!="X",1,0)</f>
        <v>#REF!</v>
      </c>
      <c r="AR85" s="45" t="e">
        <f>IF(#REF!="X",1,0)</f>
        <v>#REF!</v>
      </c>
      <c r="AS85" s="45" t="e">
        <f>IF(#REF!="X",1,0)</f>
        <v>#REF!</v>
      </c>
      <c r="AT85" s="45" t="e">
        <f>IF(#REF!="X",1,0)</f>
        <v>#REF!</v>
      </c>
      <c r="AU85" s="45" t="e">
        <f>IF(#REF!="X",1,0)</f>
        <v>#REF!</v>
      </c>
      <c r="AV85" s="45" t="e">
        <f>IF(#REF!="X",1,0)</f>
        <v>#REF!</v>
      </c>
      <c r="AW85" s="45" t="e">
        <f>IF(#REF!="X",1,0)</f>
        <v>#REF!</v>
      </c>
      <c r="AX85" s="45" t="e">
        <f>IF(#REF!="X",1,0)</f>
        <v>#REF!</v>
      </c>
      <c r="AY85" s="46" t="e">
        <f t="shared" si="29"/>
        <v>#REF!</v>
      </c>
      <c r="AZ85" s="46" t="e">
        <f t="shared" si="30"/>
        <v>#REF!</v>
      </c>
      <c r="BA85" s="46" t="e">
        <f t="shared" si="31"/>
        <v>#REF!</v>
      </c>
      <c r="BB85" s="46" t="e">
        <f t="shared" si="32"/>
        <v>#REF!</v>
      </c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40"/>
      <c r="BN85" s="40"/>
      <c r="BO85" s="40"/>
      <c r="BP85" s="40"/>
      <c r="BQ85" s="40"/>
      <c r="BR85" s="40"/>
      <c r="BS85" s="40"/>
      <c r="BT85" s="40"/>
      <c r="BU85" s="40"/>
      <c r="BV85" s="40"/>
    </row>
    <row r="86" spans="1:74" s="37" customFormat="1" x14ac:dyDescent="0.2">
      <c r="A86" s="364"/>
      <c r="B86" s="364"/>
      <c r="C86" s="364"/>
      <c r="D86" s="119" t="s">
        <v>121</v>
      </c>
      <c r="E86" s="120">
        <v>808</v>
      </c>
      <c r="F86" s="120">
        <v>133</v>
      </c>
      <c r="G86" s="120">
        <v>41</v>
      </c>
      <c r="H86" s="120">
        <v>20</v>
      </c>
      <c r="I86" s="120">
        <v>72</v>
      </c>
      <c r="J86" s="120">
        <v>600</v>
      </c>
      <c r="K86" s="120">
        <v>589</v>
      </c>
      <c r="L86" s="120">
        <v>11</v>
      </c>
      <c r="M86" s="120" t="s">
        <v>8</v>
      </c>
      <c r="N86" s="120">
        <v>75</v>
      </c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45" t="e">
        <f>IF(#REF!="X",1,0)</f>
        <v>#REF!</v>
      </c>
      <c r="AP86" s="45" t="e">
        <f>IF(#REF!="X",1,0)</f>
        <v>#REF!</v>
      </c>
      <c r="AQ86" s="45" t="e">
        <f>IF(#REF!="X",1,0)</f>
        <v>#REF!</v>
      </c>
      <c r="AR86" s="45" t="e">
        <f>IF(#REF!="X",1,0)</f>
        <v>#REF!</v>
      </c>
      <c r="AS86" s="45" t="e">
        <f>IF(#REF!="X",1,0)</f>
        <v>#REF!</v>
      </c>
      <c r="AT86" s="45" t="e">
        <f>IF(#REF!="X",1,0)</f>
        <v>#REF!</v>
      </c>
      <c r="AU86" s="45" t="e">
        <f>IF(#REF!="X",1,0)</f>
        <v>#REF!</v>
      </c>
      <c r="AV86" s="45" t="e">
        <f>IF(#REF!="X",1,0)</f>
        <v>#REF!</v>
      </c>
      <c r="AW86" s="45" t="e">
        <f>IF(#REF!="X",1,0)</f>
        <v>#REF!</v>
      </c>
      <c r="AX86" s="45" t="e">
        <f>IF(#REF!="X",1,0)</f>
        <v>#REF!</v>
      </c>
      <c r="AY86" s="46" t="e">
        <f t="shared" si="29"/>
        <v>#REF!</v>
      </c>
      <c r="AZ86" s="46" t="e">
        <f t="shared" si="30"/>
        <v>#REF!</v>
      </c>
      <c r="BA86" s="46" t="e">
        <f t="shared" si="31"/>
        <v>#REF!</v>
      </c>
      <c r="BB86" s="46" t="e">
        <f t="shared" si="32"/>
        <v>#REF!</v>
      </c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40"/>
      <c r="BN86" s="40"/>
      <c r="BO86" s="40"/>
      <c r="BP86" s="40"/>
      <c r="BQ86" s="40"/>
      <c r="BR86" s="40"/>
      <c r="BS86" s="40"/>
      <c r="BT86" s="40"/>
      <c r="BU86" s="40"/>
      <c r="BV86" s="40"/>
    </row>
    <row r="87" spans="1:74" s="37" customFormat="1" x14ac:dyDescent="0.2">
      <c r="A87" s="364"/>
      <c r="B87" s="364"/>
      <c r="C87" s="364"/>
      <c r="D87" s="119" t="s">
        <v>122</v>
      </c>
      <c r="E87" s="120">
        <v>28</v>
      </c>
      <c r="F87" s="120">
        <v>8</v>
      </c>
      <c r="G87" s="120" t="s">
        <v>2</v>
      </c>
      <c r="H87" s="120" t="s">
        <v>2</v>
      </c>
      <c r="I87" s="120">
        <v>5</v>
      </c>
      <c r="J87" s="120">
        <v>11</v>
      </c>
      <c r="K87" s="120" t="s">
        <v>2</v>
      </c>
      <c r="L87" s="120" t="s">
        <v>2</v>
      </c>
      <c r="M87" s="120" t="s">
        <v>8</v>
      </c>
      <c r="N87" s="120">
        <v>9</v>
      </c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45" t="e">
        <f>IF(#REF!="X",1,0)</f>
        <v>#REF!</v>
      </c>
      <c r="AP87" s="45" t="e">
        <f>IF(#REF!="X",1,0)</f>
        <v>#REF!</v>
      </c>
      <c r="AQ87" s="45" t="e">
        <f>IF(#REF!="X",1,0)</f>
        <v>#REF!</v>
      </c>
      <c r="AR87" s="45" t="e">
        <f>IF(#REF!="X",1,0)</f>
        <v>#REF!</v>
      </c>
      <c r="AS87" s="45" t="e">
        <f>IF(#REF!="X",1,0)</f>
        <v>#REF!</v>
      </c>
      <c r="AT87" s="45" t="e">
        <f>IF(#REF!="X",1,0)</f>
        <v>#REF!</v>
      </c>
      <c r="AU87" s="45" t="e">
        <f>IF(#REF!="X",1,0)</f>
        <v>#REF!</v>
      </c>
      <c r="AV87" s="45" t="e">
        <f>IF(#REF!="X",1,0)</f>
        <v>#REF!</v>
      </c>
      <c r="AW87" s="45" t="e">
        <f>IF(#REF!="X",1,0)</f>
        <v>#REF!</v>
      </c>
      <c r="AX87" s="45" t="e">
        <f>IF(#REF!="X",1,0)</f>
        <v>#REF!</v>
      </c>
      <c r="AY87" s="46" t="e">
        <f t="shared" si="29"/>
        <v>#REF!</v>
      </c>
      <c r="AZ87" s="46" t="e">
        <f t="shared" si="30"/>
        <v>#REF!</v>
      </c>
      <c r="BA87" s="46" t="e">
        <f t="shared" si="31"/>
        <v>#REF!</v>
      </c>
      <c r="BB87" s="46" t="e">
        <f t="shared" si="32"/>
        <v>#REF!</v>
      </c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40"/>
      <c r="BN87" s="40"/>
      <c r="BO87" s="40"/>
      <c r="BP87" s="40"/>
      <c r="BQ87" s="40"/>
      <c r="BR87" s="40"/>
      <c r="BS87" s="40"/>
      <c r="BT87" s="40"/>
      <c r="BU87" s="40"/>
      <c r="BV87" s="40"/>
    </row>
    <row r="88" spans="1:74" s="37" customFormat="1" x14ac:dyDescent="0.2">
      <c r="A88" s="364"/>
      <c r="B88" s="364"/>
      <c r="C88" s="364"/>
      <c r="D88" s="119" t="s">
        <v>123</v>
      </c>
      <c r="E88" s="120" t="s">
        <v>2</v>
      </c>
      <c r="F88" s="120" t="s">
        <v>2</v>
      </c>
      <c r="G88" s="120" t="s">
        <v>2</v>
      </c>
      <c r="H88" s="120" t="s">
        <v>2</v>
      </c>
      <c r="I88" s="120" t="s">
        <v>2</v>
      </c>
      <c r="J88" s="120" t="s">
        <v>2</v>
      </c>
      <c r="K88" s="120">
        <v>59</v>
      </c>
      <c r="L88" s="120" t="s">
        <v>2</v>
      </c>
      <c r="M88" s="120" t="s">
        <v>8</v>
      </c>
      <c r="N88" s="120" t="s">
        <v>2</v>
      </c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45" t="e">
        <f>IF(#REF!="X",1,0)</f>
        <v>#REF!</v>
      </c>
      <c r="AP88" s="45" t="e">
        <f>IF(#REF!="X",1,0)</f>
        <v>#REF!</v>
      </c>
      <c r="AQ88" s="45" t="e">
        <f>IF(#REF!="X",1,0)</f>
        <v>#REF!</v>
      </c>
      <c r="AR88" s="45" t="e">
        <f>IF(#REF!="X",1,0)</f>
        <v>#REF!</v>
      </c>
      <c r="AS88" s="45" t="e">
        <f>IF(#REF!="X",1,0)</f>
        <v>#REF!</v>
      </c>
      <c r="AT88" s="45" t="e">
        <f>IF(#REF!="X",1,0)</f>
        <v>#REF!</v>
      </c>
      <c r="AU88" s="45" t="e">
        <f>IF(#REF!="X",1,0)</f>
        <v>#REF!</v>
      </c>
      <c r="AV88" s="45" t="e">
        <f>IF(#REF!="X",1,0)</f>
        <v>#REF!</v>
      </c>
      <c r="AW88" s="45" t="e">
        <f>IF(#REF!="X",1,0)</f>
        <v>#REF!</v>
      </c>
      <c r="AX88" s="45" t="e">
        <f>IF(#REF!="X",1,0)</f>
        <v>#REF!</v>
      </c>
      <c r="AY88" s="46" t="e">
        <f t="shared" si="29"/>
        <v>#REF!</v>
      </c>
      <c r="AZ88" s="46" t="e">
        <f t="shared" si="30"/>
        <v>#REF!</v>
      </c>
      <c r="BA88" s="46" t="e">
        <f t="shared" si="31"/>
        <v>#REF!</v>
      </c>
      <c r="BB88" s="46" t="e">
        <f t="shared" si="32"/>
        <v>#REF!</v>
      </c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40"/>
      <c r="BN88" s="40"/>
      <c r="BO88" s="40"/>
      <c r="BP88" s="40"/>
      <c r="BQ88" s="40"/>
      <c r="BR88" s="40"/>
      <c r="BS88" s="40"/>
      <c r="BT88" s="40"/>
      <c r="BU88" s="40"/>
      <c r="BV88" s="40"/>
    </row>
    <row r="89" spans="1:74" s="37" customFormat="1" x14ac:dyDescent="0.2">
      <c r="A89" s="364"/>
      <c r="B89" s="364"/>
      <c r="C89" s="364"/>
      <c r="D89" s="119" t="s">
        <v>124</v>
      </c>
      <c r="E89" s="120" t="s">
        <v>2</v>
      </c>
      <c r="F89" s="120">
        <v>5</v>
      </c>
      <c r="G89" s="120" t="s">
        <v>2</v>
      </c>
      <c r="H89" s="120" t="s">
        <v>2</v>
      </c>
      <c r="I89" s="120">
        <v>2</v>
      </c>
      <c r="J89" s="120">
        <v>5</v>
      </c>
      <c r="K89" s="120">
        <v>5</v>
      </c>
      <c r="L89" s="120" t="s">
        <v>8</v>
      </c>
      <c r="M89" s="120" t="s">
        <v>8</v>
      </c>
      <c r="N89" s="120" t="s">
        <v>2</v>
      </c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45" t="e">
        <f>IF(#REF!="X",1,0)</f>
        <v>#REF!</v>
      </c>
      <c r="AP89" s="45" t="e">
        <f>IF(#REF!="X",1,0)</f>
        <v>#REF!</v>
      </c>
      <c r="AQ89" s="45" t="e">
        <f>IF(#REF!="X",1,0)</f>
        <v>#REF!</v>
      </c>
      <c r="AR89" s="45" t="e">
        <f>IF(#REF!="X",1,0)</f>
        <v>#REF!</v>
      </c>
      <c r="AS89" s="45" t="e">
        <f>IF(#REF!="X",1,0)</f>
        <v>#REF!</v>
      </c>
      <c r="AT89" s="45" t="e">
        <f>IF(#REF!="X",1,0)</f>
        <v>#REF!</v>
      </c>
      <c r="AU89" s="45" t="e">
        <f>IF(#REF!="X",1,0)</f>
        <v>#REF!</v>
      </c>
      <c r="AV89" s="45" t="e">
        <f>IF(#REF!="X",1,0)</f>
        <v>#REF!</v>
      </c>
      <c r="AW89" s="45" t="e">
        <f>IF(#REF!="X",1,0)</f>
        <v>#REF!</v>
      </c>
      <c r="AX89" s="45" t="e">
        <f>IF(#REF!="X",1,0)</f>
        <v>#REF!</v>
      </c>
      <c r="AY89" s="46" t="e">
        <f t="shared" si="29"/>
        <v>#REF!</v>
      </c>
      <c r="AZ89" s="46" t="e">
        <f t="shared" si="30"/>
        <v>#REF!</v>
      </c>
      <c r="BA89" s="46" t="e">
        <f t="shared" si="31"/>
        <v>#REF!</v>
      </c>
      <c r="BB89" s="46" t="e">
        <f t="shared" si="32"/>
        <v>#REF!</v>
      </c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40"/>
      <c r="BN89" s="40"/>
      <c r="BO89" s="40"/>
      <c r="BP89" s="40"/>
      <c r="BQ89" s="40"/>
      <c r="BR89" s="40"/>
      <c r="BS89" s="40"/>
      <c r="BT89" s="40"/>
      <c r="BU89" s="40"/>
      <c r="BV89" s="40"/>
    </row>
    <row r="90" spans="1:74" s="37" customFormat="1" x14ac:dyDescent="0.2">
      <c r="A90" s="364"/>
      <c r="B90" s="363" t="s">
        <v>125</v>
      </c>
      <c r="C90" s="119"/>
      <c r="D90" s="119"/>
      <c r="E90" s="120">
        <v>4441</v>
      </c>
      <c r="F90" s="120">
        <v>741</v>
      </c>
      <c r="G90" s="120">
        <v>238</v>
      </c>
      <c r="H90" s="120">
        <v>154</v>
      </c>
      <c r="I90" s="120">
        <v>349</v>
      </c>
      <c r="J90" s="120">
        <v>3280</v>
      </c>
      <c r="K90" s="120">
        <v>3103</v>
      </c>
      <c r="L90" s="120">
        <v>177</v>
      </c>
      <c r="M90" s="120" t="s">
        <v>8</v>
      </c>
      <c r="N90" s="120">
        <v>420</v>
      </c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45" t="e">
        <f>IF(#REF!="X",1,0)</f>
        <v>#REF!</v>
      </c>
      <c r="AP90" s="45" t="e">
        <f>IF(#REF!="X",1,0)</f>
        <v>#REF!</v>
      </c>
      <c r="AQ90" s="45" t="e">
        <f>IF(#REF!="X",1,0)</f>
        <v>#REF!</v>
      </c>
      <c r="AR90" s="45" t="e">
        <f>IF(#REF!="X",1,0)</f>
        <v>#REF!</v>
      </c>
      <c r="AS90" s="45" t="e">
        <f>IF(#REF!="X",1,0)</f>
        <v>#REF!</v>
      </c>
      <c r="AT90" s="45" t="e">
        <f>IF(#REF!="X",1,0)</f>
        <v>#REF!</v>
      </c>
      <c r="AU90" s="45" t="e">
        <f>IF(#REF!="X",1,0)</f>
        <v>#REF!</v>
      </c>
      <c r="AV90" s="45" t="e">
        <f>IF(#REF!="X",1,0)</f>
        <v>#REF!</v>
      </c>
      <c r="AW90" s="45" t="e">
        <f>IF(#REF!="X",1,0)</f>
        <v>#REF!</v>
      </c>
      <c r="AX90" s="45" t="e">
        <f>IF(#REF!="X",1,0)</f>
        <v>#REF!</v>
      </c>
      <c r="AY90" s="46" t="e">
        <f t="shared" si="29"/>
        <v>#REF!</v>
      </c>
      <c r="AZ90" s="46" t="e">
        <f t="shared" si="30"/>
        <v>#REF!</v>
      </c>
      <c r="BA90" s="46" t="e">
        <f t="shared" si="31"/>
        <v>#REF!</v>
      </c>
      <c r="BB90" s="46" t="e">
        <f t="shared" si="32"/>
        <v>#REF!</v>
      </c>
      <c r="BC90" s="48" t="e">
        <f t="shared" ref="BC90:BL90" si="37">IF(AO90+AO91+AO97+AO103=1,"X"," ")</f>
        <v>#REF!</v>
      </c>
      <c r="BD90" s="48" t="e">
        <f t="shared" si="37"/>
        <v>#REF!</v>
      </c>
      <c r="BE90" s="48" t="e">
        <f t="shared" si="37"/>
        <v>#REF!</v>
      </c>
      <c r="BF90" s="48" t="e">
        <f t="shared" si="37"/>
        <v>#REF!</v>
      </c>
      <c r="BG90" s="48" t="e">
        <f t="shared" si="37"/>
        <v>#REF!</v>
      </c>
      <c r="BH90" s="48" t="e">
        <f t="shared" si="37"/>
        <v>#REF!</v>
      </c>
      <c r="BI90" s="48" t="e">
        <f t="shared" si="37"/>
        <v>#REF!</v>
      </c>
      <c r="BJ90" s="48" t="e">
        <f t="shared" si="37"/>
        <v>#REF!</v>
      </c>
      <c r="BK90" s="48" t="e">
        <f t="shared" si="37"/>
        <v>#REF!</v>
      </c>
      <c r="BL90" s="48" t="e">
        <f t="shared" si="37"/>
        <v>#REF!</v>
      </c>
      <c r="BM90" s="40"/>
      <c r="BN90" s="40"/>
      <c r="BO90" s="40"/>
      <c r="BP90" s="40"/>
      <c r="BQ90" s="40"/>
      <c r="BR90" s="40"/>
      <c r="BS90" s="40"/>
      <c r="BT90" s="40"/>
      <c r="BU90" s="40"/>
      <c r="BV90" s="40"/>
    </row>
    <row r="91" spans="1:74" s="37" customFormat="1" x14ac:dyDescent="0.2">
      <c r="A91" s="364"/>
      <c r="B91" s="364"/>
      <c r="C91" s="363" t="s">
        <v>155</v>
      </c>
      <c r="D91" s="119"/>
      <c r="E91" s="120">
        <v>1932</v>
      </c>
      <c r="F91" s="120">
        <v>366</v>
      </c>
      <c r="G91" s="120">
        <v>90</v>
      </c>
      <c r="H91" s="120">
        <v>81</v>
      </c>
      <c r="I91" s="120">
        <v>195</v>
      </c>
      <c r="J91" s="120">
        <v>1497</v>
      </c>
      <c r="K91" s="120" t="s">
        <v>2</v>
      </c>
      <c r="L91" s="120" t="s">
        <v>2</v>
      </c>
      <c r="M91" s="120" t="s">
        <v>8</v>
      </c>
      <c r="N91" s="120">
        <v>69</v>
      </c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45" t="e">
        <f>IF(#REF!="X",1,0)</f>
        <v>#REF!</v>
      </c>
      <c r="AP91" s="45" t="e">
        <f>IF(#REF!="X",1,0)</f>
        <v>#REF!</v>
      </c>
      <c r="AQ91" s="45" t="e">
        <f>IF(#REF!="X",1,0)</f>
        <v>#REF!</v>
      </c>
      <c r="AR91" s="45" t="e">
        <f>IF(#REF!="X",1,0)</f>
        <v>#REF!</v>
      </c>
      <c r="AS91" s="45" t="e">
        <f>IF(#REF!="X",1,0)</f>
        <v>#REF!</v>
      </c>
      <c r="AT91" s="45" t="e">
        <f>IF(#REF!="X",1,0)</f>
        <v>#REF!</v>
      </c>
      <c r="AU91" s="45" t="e">
        <f>IF(#REF!="X",1,0)</f>
        <v>#REF!</v>
      </c>
      <c r="AV91" s="45" t="e">
        <f>IF(#REF!="X",1,0)</f>
        <v>#REF!</v>
      </c>
      <c r="AW91" s="45" t="e">
        <f>IF(#REF!="X",1,0)</f>
        <v>#REF!</v>
      </c>
      <c r="AX91" s="45" t="e">
        <f>IF(#REF!="X",1,0)</f>
        <v>#REF!</v>
      </c>
      <c r="AY91" s="46" t="e">
        <f t="shared" si="29"/>
        <v>#REF!</v>
      </c>
      <c r="AZ91" s="46" t="e">
        <f t="shared" si="30"/>
        <v>#REF!</v>
      </c>
      <c r="BA91" s="46" t="e">
        <f t="shared" si="31"/>
        <v>#REF!</v>
      </c>
      <c r="BB91" s="46" t="e">
        <f t="shared" si="32"/>
        <v>#REF!</v>
      </c>
      <c r="BC91" s="49" t="e">
        <f t="shared" ref="BC91:BL91" si="38">IF(AO90+AO92+AO93+AO94+AO95+AO98+AO96+AO99+AO100+AO101+AO102+AO104+AO105+AO106=1,"X"," ")</f>
        <v>#REF!</v>
      </c>
      <c r="BD91" s="49" t="e">
        <f t="shared" si="38"/>
        <v>#REF!</v>
      </c>
      <c r="BE91" s="49" t="e">
        <f t="shared" si="38"/>
        <v>#REF!</v>
      </c>
      <c r="BF91" s="49" t="e">
        <f t="shared" si="38"/>
        <v>#REF!</v>
      </c>
      <c r="BG91" s="49" t="e">
        <f t="shared" si="38"/>
        <v>#REF!</v>
      </c>
      <c r="BH91" s="49" t="e">
        <f t="shared" si="38"/>
        <v>#REF!</v>
      </c>
      <c r="BI91" s="49" t="e">
        <f t="shared" si="38"/>
        <v>#REF!</v>
      </c>
      <c r="BJ91" s="49" t="e">
        <f t="shared" si="38"/>
        <v>#REF!</v>
      </c>
      <c r="BK91" s="49" t="e">
        <f t="shared" si="38"/>
        <v>#REF!</v>
      </c>
      <c r="BL91" s="49" t="e">
        <f t="shared" si="38"/>
        <v>#REF!</v>
      </c>
      <c r="BM91" s="40"/>
      <c r="BN91" s="40"/>
      <c r="BO91" s="40"/>
      <c r="BP91" s="40"/>
      <c r="BQ91" s="40"/>
      <c r="BR91" s="40"/>
      <c r="BS91" s="40"/>
      <c r="BT91" s="40"/>
      <c r="BU91" s="40"/>
      <c r="BV91" s="40"/>
    </row>
    <row r="92" spans="1:74" s="37" customFormat="1" ht="25.5" x14ac:dyDescent="0.2">
      <c r="A92" s="364"/>
      <c r="B92" s="364"/>
      <c r="C92" s="364"/>
      <c r="D92" s="119" t="s">
        <v>127</v>
      </c>
      <c r="E92" s="120">
        <v>1893</v>
      </c>
      <c r="F92" s="120" t="s">
        <v>2</v>
      </c>
      <c r="G92" s="120" t="s">
        <v>2</v>
      </c>
      <c r="H92" s="120">
        <v>79</v>
      </c>
      <c r="I92" s="120">
        <v>187</v>
      </c>
      <c r="J92" s="120">
        <v>1487</v>
      </c>
      <c r="K92" s="120">
        <v>1438</v>
      </c>
      <c r="L92" s="120">
        <v>49</v>
      </c>
      <c r="M92" s="120" t="s">
        <v>8</v>
      </c>
      <c r="N92" s="120" t="s">
        <v>2</v>
      </c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45" t="e">
        <f>IF(#REF!="X",1,0)</f>
        <v>#REF!</v>
      </c>
      <c r="AP92" s="45" t="e">
        <f>IF(#REF!="X",1,0)</f>
        <v>#REF!</v>
      </c>
      <c r="AQ92" s="45" t="e">
        <f>IF(#REF!="X",1,0)</f>
        <v>#REF!</v>
      </c>
      <c r="AR92" s="45" t="e">
        <f>IF(#REF!="X",1,0)</f>
        <v>#REF!</v>
      </c>
      <c r="AS92" s="45" t="e">
        <f>IF(#REF!="X",1,0)</f>
        <v>#REF!</v>
      </c>
      <c r="AT92" s="45" t="e">
        <f>IF(#REF!="X",1,0)</f>
        <v>#REF!</v>
      </c>
      <c r="AU92" s="45" t="e">
        <f>IF(#REF!="X",1,0)</f>
        <v>#REF!</v>
      </c>
      <c r="AV92" s="45" t="e">
        <f>IF(#REF!="X",1,0)</f>
        <v>#REF!</v>
      </c>
      <c r="AW92" s="45" t="e">
        <f>IF(#REF!="X",1,0)</f>
        <v>#REF!</v>
      </c>
      <c r="AX92" s="45" t="e">
        <f>IF(#REF!="X",1,0)</f>
        <v>#REF!</v>
      </c>
      <c r="AY92" s="46" t="e">
        <f t="shared" si="29"/>
        <v>#REF!</v>
      </c>
      <c r="AZ92" s="46" t="e">
        <f t="shared" si="30"/>
        <v>#REF!</v>
      </c>
      <c r="BA92" s="46" t="e">
        <f t="shared" si="31"/>
        <v>#REF!</v>
      </c>
      <c r="BB92" s="46" t="e">
        <f t="shared" si="32"/>
        <v>#REF!</v>
      </c>
      <c r="BC92" s="50" t="e">
        <f t="shared" ref="BC92:BL92" si="39">IF(AO91+AO92+AO93+AO94+AO95+AO96=1,"X"," ")</f>
        <v>#REF!</v>
      </c>
      <c r="BD92" s="50" t="e">
        <f t="shared" si="39"/>
        <v>#REF!</v>
      </c>
      <c r="BE92" s="50" t="e">
        <f t="shared" si="39"/>
        <v>#REF!</v>
      </c>
      <c r="BF92" s="50" t="e">
        <f t="shared" si="39"/>
        <v>#REF!</v>
      </c>
      <c r="BG92" s="50" t="e">
        <f t="shared" si="39"/>
        <v>#REF!</v>
      </c>
      <c r="BH92" s="50" t="e">
        <f t="shared" si="39"/>
        <v>#REF!</v>
      </c>
      <c r="BI92" s="50" t="e">
        <f t="shared" si="39"/>
        <v>#REF!</v>
      </c>
      <c r="BJ92" s="50" t="e">
        <f t="shared" si="39"/>
        <v>#REF!</v>
      </c>
      <c r="BK92" s="50" t="e">
        <f t="shared" si="39"/>
        <v>#REF!</v>
      </c>
      <c r="BL92" s="50" t="e">
        <f t="shared" si="39"/>
        <v>#REF!</v>
      </c>
      <c r="BM92" s="40"/>
      <c r="BN92" s="40"/>
      <c r="BO92" s="40"/>
      <c r="BP92" s="40"/>
      <c r="BQ92" s="40"/>
      <c r="BR92" s="40"/>
      <c r="BS92" s="40"/>
      <c r="BT92" s="40"/>
      <c r="BU92" s="40"/>
      <c r="BV92" s="40"/>
    </row>
    <row r="93" spans="1:74" s="37" customFormat="1" x14ac:dyDescent="0.2">
      <c r="A93" s="364"/>
      <c r="B93" s="364"/>
      <c r="C93" s="364"/>
      <c r="D93" s="119" t="s">
        <v>128</v>
      </c>
      <c r="E93" s="120" t="s">
        <v>2</v>
      </c>
      <c r="F93" s="120" t="s">
        <v>2</v>
      </c>
      <c r="G93" s="120" t="s">
        <v>8</v>
      </c>
      <c r="H93" s="120" t="s">
        <v>8</v>
      </c>
      <c r="I93" s="120" t="s">
        <v>2</v>
      </c>
      <c r="J93" s="120" t="s">
        <v>8</v>
      </c>
      <c r="K93" s="120" t="s">
        <v>8</v>
      </c>
      <c r="L93" s="120" t="s">
        <v>8</v>
      </c>
      <c r="M93" s="120" t="s">
        <v>8</v>
      </c>
      <c r="N93" s="120" t="s">
        <v>8</v>
      </c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45" t="e">
        <f>IF(#REF!="X",1,0)</f>
        <v>#REF!</v>
      </c>
      <c r="AP93" s="45" t="e">
        <f>IF(#REF!="X",1,0)</f>
        <v>#REF!</v>
      </c>
      <c r="AQ93" s="45" t="e">
        <f>IF(#REF!="X",1,0)</f>
        <v>#REF!</v>
      </c>
      <c r="AR93" s="45" t="e">
        <f>IF(#REF!="X",1,0)</f>
        <v>#REF!</v>
      </c>
      <c r="AS93" s="45" t="e">
        <f>IF(#REF!="X",1,0)</f>
        <v>#REF!</v>
      </c>
      <c r="AT93" s="45" t="e">
        <f>IF(#REF!="X",1,0)</f>
        <v>#REF!</v>
      </c>
      <c r="AU93" s="45" t="e">
        <f>IF(#REF!="X",1,0)</f>
        <v>#REF!</v>
      </c>
      <c r="AV93" s="45" t="e">
        <f>IF(#REF!="X",1,0)</f>
        <v>#REF!</v>
      </c>
      <c r="AW93" s="45" t="e">
        <f>IF(#REF!="X",1,0)</f>
        <v>#REF!</v>
      </c>
      <c r="AX93" s="45" t="e">
        <f>IF(#REF!="X",1,0)</f>
        <v>#REF!</v>
      </c>
      <c r="AY93" s="46" t="e">
        <f t="shared" si="29"/>
        <v>#REF!</v>
      </c>
      <c r="AZ93" s="46" t="e">
        <f t="shared" si="30"/>
        <v>#REF!</v>
      </c>
      <c r="BA93" s="46" t="e">
        <f t="shared" si="31"/>
        <v>#REF!</v>
      </c>
      <c r="BB93" s="46" t="e">
        <f t="shared" si="32"/>
        <v>#REF!</v>
      </c>
      <c r="BC93" s="50" t="e">
        <f t="shared" ref="BC93:BL93" si="40">IF(AO97+AO98+AO99+AO100+AO101+AO102=1,"X"," ")</f>
        <v>#REF!</v>
      </c>
      <c r="BD93" s="50" t="e">
        <f t="shared" si="40"/>
        <v>#REF!</v>
      </c>
      <c r="BE93" s="50" t="e">
        <f t="shared" si="40"/>
        <v>#REF!</v>
      </c>
      <c r="BF93" s="50" t="e">
        <f t="shared" si="40"/>
        <v>#REF!</v>
      </c>
      <c r="BG93" s="50" t="e">
        <f t="shared" si="40"/>
        <v>#REF!</v>
      </c>
      <c r="BH93" s="50" t="e">
        <f t="shared" si="40"/>
        <v>#REF!</v>
      </c>
      <c r="BI93" s="50" t="e">
        <f t="shared" si="40"/>
        <v>#REF!</v>
      </c>
      <c r="BJ93" s="50" t="e">
        <f t="shared" si="40"/>
        <v>#REF!</v>
      </c>
      <c r="BK93" s="50" t="e">
        <f t="shared" si="40"/>
        <v>#REF!</v>
      </c>
      <c r="BL93" s="50" t="e">
        <f t="shared" si="40"/>
        <v>#REF!</v>
      </c>
      <c r="BM93" s="40"/>
      <c r="BN93" s="40"/>
      <c r="BO93" s="40"/>
      <c r="BP93" s="40"/>
      <c r="BQ93" s="40"/>
      <c r="BR93" s="40"/>
      <c r="BS93" s="40"/>
      <c r="BT93" s="40"/>
      <c r="BU93" s="40"/>
      <c r="BV93" s="40"/>
    </row>
    <row r="94" spans="1:74" s="37" customFormat="1" ht="25.5" x14ac:dyDescent="0.2">
      <c r="A94" s="364"/>
      <c r="B94" s="364"/>
      <c r="C94" s="364"/>
      <c r="D94" s="119" t="s">
        <v>129</v>
      </c>
      <c r="E94" s="120" t="s">
        <v>2</v>
      </c>
      <c r="F94" s="120" t="s">
        <v>2</v>
      </c>
      <c r="G94" s="120" t="s">
        <v>8</v>
      </c>
      <c r="H94" s="120" t="s">
        <v>8</v>
      </c>
      <c r="I94" s="120" t="s">
        <v>2</v>
      </c>
      <c r="J94" s="120">
        <v>2</v>
      </c>
      <c r="K94" s="120">
        <v>2</v>
      </c>
      <c r="L94" s="120" t="s">
        <v>8</v>
      </c>
      <c r="M94" s="120" t="s">
        <v>8</v>
      </c>
      <c r="N94" s="120" t="s">
        <v>2</v>
      </c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45" t="e">
        <f>IF(#REF!="X",1,0)</f>
        <v>#REF!</v>
      </c>
      <c r="AP94" s="45" t="e">
        <f>IF(#REF!="X",1,0)</f>
        <v>#REF!</v>
      </c>
      <c r="AQ94" s="45" t="e">
        <f>IF(#REF!="X",1,0)</f>
        <v>#REF!</v>
      </c>
      <c r="AR94" s="45" t="e">
        <f>IF(#REF!="X",1,0)</f>
        <v>#REF!</v>
      </c>
      <c r="AS94" s="45" t="e">
        <f>IF(#REF!="X",1,0)</f>
        <v>#REF!</v>
      </c>
      <c r="AT94" s="45" t="e">
        <f>IF(#REF!="X",1,0)</f>
        <v>#REF!</v>
      </c>
      <c r="AU94" s="45" t="e">
        <f>IF(#REF!="X",1,0)</f>
        <v>#REF!</v>
      </c>
      <c r="AV94" s="45" t="e">
        <f>IF(#REF!="X",1,0)</f>
        <v>#REF!</v>
      </c>
      <c r="AW94" s="45" t="e">
        <f>IF(#REF!="X",1,0)</f>
        <v>#REF!</v>
      </c>
      <c r="AX94" s="45" t="e">
        <f>IF(#REF!="X",1,0)</f>
        <v>#REF!</v>
      </c>
      <c r="AY94" s="46" t="e">
        <f t="shared" si="29"/>
        <v>#REF!</v>
      </c>
      <c r="AZ94" s="46" t="e">
        <f t="shared" si="30"/>
        <v>#REF!</v>
      </c>
      <c r="BA94" s="46" t="e">
        <f t="shared" si="31"/>
        <v>#REF!</v>
      </c>
      <c r="BB94" s="46" t="e">
        <f t="shared" si="32"/>
        <v>#REF!</v>
      </c>
      <c r="BC94" s="50" t="e">
        <f t="shared" ref="BC94:BL94" si="41">IF(AO103+AO104+AO105+AO106=1,"X"," ")</f>
        <v>#REF!</v>
      </c>
      <c r="BD94" s="50" t="e">
        <f t="shared" si="41"/>
        <v>#REF!</v>
      </c>
      <c r="BE94" s="50" t="e">
        <f t="shared" si="41"/>
        <v>#REF!</v>
      </c>
      <c r="BF94" s="50" t="e">
        <f t="shared" si="41"/>
        <v>#REF!</v>
      </c>
      <c r="BG94" s="50" t="e">
        <f t="shared" si="41"/>
        <v>#REF!</v>
      </c>
      <c r="BH94" s="50" t="e">
        <f t="shared" si="41"/>
        <v>#REF!</v>
      </c>
      <c r="BI94" s="50" t="e">
        <f t="shared" si="41"/>
        <v>#REF!</v>
      </c>
      <c r="BJ94" s="50" t="e">
        <f t="shared" si="41"/>
        <v>#REF!</v>
      </c>
      <c r="BK94" s="50" t="e">
        <f t="shared" si="41"/>
        <v>#REF!</v>
      </c>
      <c r="BL94" s="50" t="e">
        <f t="shared" si="41"/>
        <v>#REF!</v>
      </c>
      <c r="BM94" s="40"/>
      <c r="BN94" s="40"/>
      <c r="BO94" s="40"/>
      <c r="BP94" s="40"/>
      <c r="BQ94" s="40"/>
      <c r="BR94" s="40"/>
      <c r="BS94" s="40"/>
      <c r="BT94" s="40"/>
      <c r="BU94" s="40"/>
      <c r="BV94" s="40"/>
    </row>
    <row r="95" spans="1:74" s="37" customFormat="1" x14ac:dyDescent="0.2">
      <c r="A95" s="364"/>
      <c r="B95" s="364"/>
      <c r="C95" s="364"/>
      <c r="D95" s="119" t="s">
        <v>130</v>
      </c>
      <c r="E95" s="120" t="s">
        <v>8</v>
      </c>
      <c r="F95" s="120" t="s">
        <v>8</v>
      </c>
      <c r="G95" s="120" t="s">
        <v>8</v>
      </c>
      <c r="H95" s="120" t="s">
        <v>8</v>
      </c>
      <c r="I95" s="120" t="s">
        <v>8</v>
      </c>
      <c r="J95" s="120" t="s">
        <v>8</v>
      </c>
      <c r="K95" s="120" t="s">
        <v>8</v>
      </c>
      <c r="L95" s="120" t="s">
        <v>8</v>
      </c>
      <c r="M95" s="120" t="s">
        <v>8</v>
      </c>
      <c r="N95" s="120" t="s">
        <v>8</v>
      </c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45" t="e">
        <f>IF(#REF!="X",1,0)</f>
        <v>#REF!</v>
      </c>
      <c r="AP95" s="45" t="e">
        <f>IF(#REF!="X",1,0)</f>
        <v>#REF!</v>
      </c>
      <c r="AQ95" s="45" t="e">
        <f>IF(#REF!="X",1,0)</f>
        <v>#REF!</v>
      </c>
      <c r="AR95" s="45" t="e">
        <f>IF(#REF!="X",1,0)</f>
        <v>#REF!</v>
      </c>
      <c r="AS95" s="45" t="e">
        <f>IF(#REF!="X",1,0)</f>
        <v>#REF!</v>
      </c>
      <c r="AT95" s="45" t="e">
        <f>IF(#REF!="X",1,0)</f>
        <v>#REF!</v>
      </c>
      <c r="AU95" s="45" t="e">
        <f>IF(#REF!="X",1,0)</f>
        <v>#REF!</v>
      </c>
      <c r="AV95" s="45" t="e">
        <f>IF(#REF!="X",1,0)</f>
        <v>#REF!</v>
      </c>
      <c r="AW95" s="45" t="e">
        <f>IF(#REF!="X",1,0)</f>
        <v>#REF!</v>
      </c>
      <c r="AX95" s="45" t="e">
        <f>IF(#REF!="X",1,0)</f>
        <v>#REF!</v>
      </c>
      <c r="AY95" s="46" t="e">
        <f t="shared" si="29"/>
        <v>#REF!</v>
      </c>
      <c r="AZ95" s="46" t="e">
        <f t="shared" si="30"/>
        <v>#REF!</v>
      </c>
      <c r="BA95" s="46" t="e">
        <f t="shared" si="31"/>
        <v>#REF!</v>
      </c>
      <c r="BB95" s="46" t="e">
        <f t="shared" si="32"/>
        <v>#REF!</v>
      </c>
      <c r="BC95" s="39"/>
      <c r="BD95" s="39"/>
      <c r="BE95" s="39"/>
      <c r="BF95" s="39"/>
      <c r="BG95" s="39"/>
      <c r="BH95" s="39"/>
      <c r="BI95" s="39"/>
      <c r="BJ95" s="39"/>
      <c r="BK95" s="39"/>
      <c r="BL95" s="39"/>
      <c r="BM95" s="40"/>
      <c r="BN95" s="40"/>
      <c r="BO95" s="40"/>
      <c r="BP95" s="40"/>
      <c r="BQ95" s="40"/>
      <c r="BR95" s="40"/>
      <c r="BS95" s="40"/>
      <c r="BT95" s="40"/>
      <c r="BU95" s="40"/>
      <c r="BV95" s="40"/>
    </row>
    <row r="96" spans="1:74" s="37" customFormat="1" x14ac:dyDescent="0.2">
      <c r="A96" s="364"/>
      <c r="B96" s="364"/>
      <c r="C96" s="364"/>
      <c r="D96" s="119" t="s">
        <v>131</v>
      </c>
      <c r="E96" s="120">
        <v>20</v>
      </c>
      <c r="F96" s="120">
        <v>9</v>
      </c>
      <c r="G96" s="120" t="s">
        <v>2</v>
      </c>
      <c r="H96" s="120">
        <v>2</v>
      </c>
      <c r="I96" s="120" t="s">
        <v>2</v>
      </c>
      <c r="J96" s="120">
        <v>8</v>
      </c>
      <c r="K96" s="120" t="s">
        <v>2</v>
      </c>
      <c r="L96" s="120" t="s">
        <v>2</v>
      </c>
      <c r="M96" s="120" t="s">
        <v>8</v>
      </c>
      <c r="N96" s="120">
        <v>3</v>
      </c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45" t="e">
        <f>IF(#REF!="X",1,0)</f>
        <v>#REF!</v>
      </c>
      <c r="AP96" s="45" t="e">
        <f>IF(#REF!="X",1,0)</f>
        <v>#REF!</v>
      </c>
      <c r="AQ96" s="45" t="e">
        <f>IF(#REF!="X",1,0)</f>
        <v>#REF!</v>
      </c>
      <c r="AR96" s="45" t="e">
        <f>IF(#REF!="X",1,0)</f>
        <v>#REF!</v>
      </c>
      <c r="AS96" s="45" t="e">
        <f>IF(#REF!="X",1,0)</f>
        <v>#REF!</v>
      </c>
      <c r="AT96" s="45" t="e">
        <f>IF(#REF!="X",1,0)</f>
        <v>#REF!</v>
      </c>
      <c r="AU96" s="45" t="e">
        <f>IF(#REF!="X",1,0)</f>
        <v>#REF!</v>
      </c>
      <c r="AV96" s="45" t="e">
        <f>IF(#REF!="X",1,0)</f>
        <v>#REF!</v>
      </c>
      <c r="AW96" s="45" t="e">
        <f>IF(#REF!="X",1,0)</f>
        <v>#REF!</v>
      </c>
      <c r="AX96" s="45" t="e">
        <f>IF(#REF!="X",1,0)</f>
        <v>#REF!</v>
      </c>
      <c r="AY96" s="46" t="e">
        <f t="shared" si="29"/>
        <v>#REF!</v>
      </c>
      <c r="AZ96" s="46" t="e">
        <f t="shared" si="30"/>
        <v>#REF!</v>
      </c>
      <c r="BA96" s="46" t="e">
        <f t="shared" si="31"/>
        <v>#REF!</v>
      </c>
      <c r="BB96" s="46" t="e">
        <f t="shared" si="32"/>
        <v>#REF!</v>
      </c>
      <c r="BC96" s="39"/>
      <c r="BD96" s="39"/>
      <c r="BE96" s="39"/>
      <c r="BF96" s="39"/>
      <c r="BG96" s="39"/>
      <c r="BH96" s="39"/>
      <c r="BI96" s="39"/>
      <c r="BJ96" s="39"/>
      <c r="BK96" s="39"/>
      <c r="BL96" s="39"/>
      <c r="BM96" s="40"/>
      <c r="BN96" s="40"/>
      <c r="BO96" s="40"/>
      <c r="BP96" s="40"/>
      <c r="BQ96" s="40"/>
      <c r="BR96" s="40"/>
      <c r="BS96" s="40"/>
      <c r="BT96" s="40"/>
      <c r="BU96" s="40"/>
      <c r="BV96" s="40"/>
    </row>
    <row r="97" spans="1:74" s="37" customFormat="1" x14ac:dyDescent="0.2">
      <c r="A97" s="364"/>
      <c r="B97" s="364"/>
      <c r="C97" s="363" t="s">
        <v>132</v>
      </c>
      <c r="D97" s="119"/>
      <c r="E97" s="120">
        <v>2367</v>
      </c>
      <c r="F97" s="120">
        <v>335</v>
      </c>
      <c r="G97" s="120">
        <v>140</v>
      </c>
      <c r="H97" s="120">
        <v>59</v>
      </c>
      <c r="I97" s="120">
        <v>136</v>
      </c>
      <c r="J97" s="120">
        <v>1698</v>
      </c>
      <c r="K97" s="120">
        <v>1601</v>
      </c>
      <c r="L97" s="120">
        <v>97</v>
      </c>
      <c r="M97" s="120" t="s">
        <v>8</v>
      </c>
      <c r="N97" s="120">
        <v>334</v>
      </c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45" t="e">
        <f>IF(#REF!="X",1,0)</f>
        <v>#REF!</v>
      </c>
      <c r="AP97" s="45" t="e">
        <f>IF(#REF!="X",1,0)</f>
        <v>#REF!</v>
      </c>
      <c r="AQ97" s="45" t="e">
        <f>IF(#REF!="X",1,0)</f>
        <v>#REF!</v>
      </c>
      <c r="AR97" s="45" t="e">
        <f>IF(#REF!="X",1,0)</f>
        <v>#REF!</v>
      </c>
      <c r="AS97" s="45" t="e">
        <f>IF(#REF!="X",1,0)</f>
        <v>#REF!</v>
      </c>
      <c r="AT97" s="45" t="e">
        <f>IF(#REF!="X",1,0)</f>
        <v>#REF!</v>
      </c>
      <c r="AU97" s="45" t="e">
        <f>IF(#REF!="X",1,0)</f>
        <v>#REF!</v>
      </c>
      <c r="AV97" s="45" t="e">
        <f>IF(#REF!="X",1,0)</f>
        <v>#REF!</v>
      </c>
      <c r="AW97" s="45" t="e">
        <f>IF(#REF!="X",1,0)</f>
        <v>#REF!</v>
      </c>
      <c r="AX97" s="45" t="e">
        <f>IF(#REF!="X",1,0)</f>
        <v>#REF!</v>
      </c>
      <c r="AY97" s="46" t="e">
        <f t="shared" si="29"/>
        <v>#REF!</v>
      </c>
      <c r="AZ97" s="46" t="e">
        <f t="shared" si="30"/>
        <v>#REF!</v>
      </c>
      <c r="BA97" s="46" t="e">
        <f t="shared" si="31"/>
        <v>#REF!</v>
      </c>
      <c r="BB97" s="46" t="e">
        <f t="shared" si="32"/>
        <v>#REF!</v>
      </c>
      <c r="BC97" s="39"/>
      <c r="BD97" s="39"/>
      <c r="BE97" s="39"/>
      <c r="BF97" s="39"/>
      <c r="BG97" s="39"/>
      <c r="BH97" s="39"/>
      <c r="BI97" s="39"/>
      <c r="BJ97" s="39"/>
      <c r="BK97" s="39"/>
      <c r="BL97" s="39"/>
      <c r="BM97" s="40"/>
      <c r="BN97" s="40"/>
      <c r="BO97" s="40"/>
      <c r="BP97" s="40"/>
      <c r="BQ97" s="40"/>
      <c r="BR97" s="40"/>
      <c r="BS97" s="40"/>
      <c r="BT97" s="40"/>
      <c r="BU97" s="40"/>
      <c r="BV97" s="40"/>
    </row>
    <row r="98" spans="1:74" s="37" customFormat="1" x14ac:dyDescent="0.2">
      <c r="A98" s="364"/>
      <c r="B98" s="364"/>
      <c r="C98" s="364"/>
      <c r="D98" s="119" t="s">
        <v>133</v>
      </c>
      <c r="E98" s="120" t="s">
        <v>8</v>
      </c>
      <c r="F98" s="120" t="s">
        <v>8</v>
      </c>
      <c r="G98" s="120" t="s">
        <v>8</v>
      </c>
      <c r="H98" s="120" t="s">
        <v>8</v>
      </c>
      <c r="I98" s="120" t="s">
        <v>8</v>
      </c>
      <c r="J98" s="120" t="s">
        <v>8</v>
      </c>
      <c r="K98" s="120" t="s">
        <v>8</v>
      </c>
      <c r="L98" s="120" t="s">
        <v>8</v>
      </c>
      <c r="M98" s="120" t="s">
        <v>8</v>
      </c>
      <c r="N98" s="120" t="s">
        <v>8</v>
      </c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45" t="e">
        <f>IF(#REF!="X",1,0)</f>
        <v>#REF!</v>
      </c>
      <c r="AP98" s="45" t="e">
        <f>IF(#REF!="X",1,0)</f>
        <v>#REF!</v>
      </c>
      <c r="AQ98" s="45" t="e">
        <f>IF(#REF!="X",1,0)</f>
        <v>#REF!</v>
      </c>
      <c r="AR98" s="45" t="e">
        <f>IF(#REF!="X",1,0)</f>
        <v>#REF!</v>
      </c>
      <c r="AS98" s="45" t="e">
        <f>IF(#REF!="X",1,0)</f>
        <v>#REF!</v>
      </c>
      <c r="AT98" s="45" t="e">
        <f>IF(#REF!="X",1,0)</f>
        <v>#REF!</v>
      </c>
      <c r="AU98" s="45" t="e">
        <f>IF(#REF!="X",1,0)</f>
        <v>#REF!</v>
      </c>
      <c r="AV98" s="45" t="e">
        <f>IF(#REF!="X",1,0)</f>
        <v>#REF!</v>
      </c>
      <c r="AW98" s="45" t="e">
        <f>IF(#REF!="X",1,0)</f>
        <v>#REF!</v>
      </c>
      <c r="AX98" s="45" t="e">
        <f>IF(#REF!="X",1,0)</f>
        <v>#REF!</v>
      </c>
      <c r="AY98" s="46" t="e">
        <f t="shared" si="29"/>
        <v>#REF!</v>
      </c>
      <c r="AZ98" s="46" t="e">
        <f t="shared" si="30"/>
        <v>#REF!</v>
      </c>
      <c r="BA98" s="46" t="e">
        <f t="shared" si="31"/>
        <v>#REF!</v>
      </c>
      <c r="BB98" s="46" t="e">
        <f t="shared" si="32"/>
        <v>#REF!</v>
      </c>
      <c r="BC98" s="39"/>
      <c r="BD98" s="39"/>
      <c r="BE98" s="39"/>
      <c r="BF98" s="39"/>
      <c r="BG98" s="39"/>
      <c r="BH98" s="39"/>
      <c r="BI98" s="39"/>
      <c r="BJ98" s="39"/>
      <c r="BK98" s="39"/>
      <c r="BL98" s="39"/>
      <c r="BM98" s="40"/>
      <c r="BN98" s="40"/>
      <c r="BO98" s="40"/>
      <c r="BP98" s="40"/>
      <c r="BQ98" s="40"/>
      <c r="BR98" s="40"/>
      <c r="BS98" s="40"/>
      <c r="BT98" s="40"/>
      <c r="BU98" s="40"/>
      <c r="BV98" s="40"/>
    </row>
    <row r="99" spans="1:74" s="37" customFormat="1" x14ac:dyDescent="0.2">
      <c r="A99" s="364"/>
      <c r="B99" s="364"/>
      <c r="C99" s="364"/>
      <c r="D99" s="119" t="s">
        <v>134</v>
      </c>
      <c r="E99" s="120" t="s">
        <v>2</v>
      </c>
      <c r="F99" s="120" t="s">
        <v>2</v>
      </c>
      <c r="G99" s="120" t="s">
        <v>2</v>
      </c>
      <c r="H99" s="120" t="s">
        <v>8</v>
      </c>
      <c r="I99" s="120">
        <v>7</v>
      </c>
      <c r="J99" s="120" t="s">
        <v>2</v>
      </c>
      <c r="K99" s="120" t="s">
        <v>2</v>
      </c>
      <c r="L99" s="120" t="s">
        <v>2</v>
      </c>
      <c r="M99" s="120" t="s">
        <v>8</v>
      </c>
      <c r="N99" s="120" t="s">
        <v>8</v>
      </c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45" t="e">
        <f>IF(#REF!="X",1,0)</f>
        <v>#REF!</v>
      </c>
      <c r="AP99" s="45" t="e">
        <f>IF(#REF!="X",1,0)</f>
        <v>#REF!</v>
      </c>
      <c r="AQ99" s="45" t="e">
        <f>IF(#REF!="X",1,0)</f>
        <v>#REF!</v>
      </c>
      <c r="AR99" s="45" t="e">
        <f>IF(#REF!="X",1,0)</f>
        <v>#REF!</v>
      </c>
      <c r="AS99" s="45" t="e">
        <f>IF(#REF!="X",1,0)</f>
        <v>#REF!</v>
      </c>
      <c r="AT99" s="45" t="e">
        <f>IF(#REF!="X",1,0)</f>
        <v>#REF!</v>
      </c>
      <c r="AU99" s="45" t="e">
        <f>IF(#REF!="X",1,0)</f>
        <v>#REF!</v>
      </c>
      <c r="AV99" s="45" t="e">
        <f>IF(#REF!="X",1,0)</f>
        <v>#REF!</v>
      </c>
      <c r="AW99" s="45" t="e">
        <f>IF(#REF!="X",1,0)</f>
        <v>#REF!</v>
      </c>
      <c r="AX99" s="45" t="e">
        <f>IF(#REF!="X",1,0)</f>
        <v>#REF!</v>
      </c>
      <c r="AY99" s="46" t="e">
        <f t="shared" si="29"/>
        <v>#REF!</v>
      </c>
      <c r="AZ99" s="46" t="e">
        <f t="shared" si="30"/>
        <v>#REF!</v>
      </c>
      <c r="BA99" s="46" t="e">
        <f t="shared" si="31"/>
        <v>#REF!</v>
      </c>
      <c r="BB99" s="46" t="e">
        <f t="shared" si="32"/>
        <v>#REF!</v>
      </c>
      <c r="BC99" s="39"/>
      <c r="BD99" s="39"/>
      <c r="BE99" s="39"/>
      <c r="BF99" s="39"/>
      <c r="BG99" s="39"/>
      <c r="BH99" s="39"/>
      <c r="BI99" s="39"/>
      <c r="BJ99" s="39"/>
      <c r="BK99" s="39"/>
      <c r="BL99" s="39"/>
      <c r="BM99" s="40"/>
      <c r="BN99" s="40"/>
      <c r="BO99" s="40"/>
      <c r="BP99" s="40"/>
      <c r="BQ99" s="40"/>
      <c r="BR99" s="40"/>
      <c r="BS99" s="40"/>
      <c r="BT99" s="40"/>
      <c r="BU99" s="40"/>
      <c r="BV99" s="40"/>
    </row>
    <row r="100" spans="1:74" s="37" customFormat="1" x14ac:dyDescent="0.2">
      <c r="A100" s="364"/>
      <c r="B100" s="364"/>
      <c r="C100" s="364"/>
      <c r="D100" s="119" t="s">
        <v>135</v>
      </c>
      <c r="E100" s="120" t="s">
        <v>2</v>
      </c>
      <c r="F100" s="120" t="s">
        <v>2</v>
      </c>
      <c r="G100" s="120" t="s">
        <v>8</v>
      </c>
      <c r="H100" s="120" t="s">
        <v>2</v>
      </c>
      <c r="I100" s="120" t="s">
        <v>8</v>
      </c>
      <c r="J100" s="120" t="s">
        <v>2</v>
      </c>
      <c r="K100" s="120" t="s">
        <v>8</v>
      </c>
      <c r="L100" s="120" t="s">
        <v>2</v>
      </c>
      <c r="M100" s="120" t="s">
        <v>8</v>
      </c>
      <c r="N100" s="120" t="s">
        <v>2</v>
      </c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45" t="e">
        <f>IF(#REF!="X",1,0)</f>
        <v>#REF!</v>
      </c>
      <c r="AP100" s="45" t="e">
        <f>IF(#REF!="X",1,0)</f>
        <v>#REF!</v>
      </c>
      <c r="AQ100" s="45" t="e">
        <f>IF(#REF!="X",1,0)</f>
        <v>#REF!</v>
      </c>
      <c r="AR100" s="45" t="e">
        <f>IF(#REF!="X",1,0)</f>
        <v>#REF!</v>
      </c>
      <c r="AS100" s="45" t="e">
        <f>IF(#REF!="X",1,0)</f>
        <v>#REF!</v>
      </c>
      <c r="AT100" s="45" t="e">
        <f>IF(#REF!="X",1,0)</f>
        <v>#REF!</v>
      </c>
      <c r="AU100" s="45" t="e">
        <f>IF(#REF!="X",1,0)</f>
        <v>#REF!</v>
      </c>
      <c r="AV100" s="45" t="e">
        <f>IF(#REF!="X",1,0)</f>
        <v>#REF!</v>
      </c>
      <c r="AW100" s="45" t="e">
        <f>IF(#REF!="X",1,0)</f>
        <v>#REF!</v>
      </c>
      <c r="AX100" s="45" t="e">
        <f>IF(#REF!="X",1,0)</f>
        <v>#REF!</v>
      </c>
      <c r="AY100" s="46" t="e">
        <f t="shared" si="29"/>
        <v>#REF!</v>
      </c>
      <c r="AZ100" s="46" t="e">
        <f t="shared" si="30"/>
        <v>#REF!</v>
      </c>
      <c r="BA100" s="46" t="e">
        <f t="shared" si="31"/>
        <v>#REF!</v>
      </c>
      <c r="BB100" s="46" t="e">
        <f t="shared" si="32"/>
        <v>#REF!</v>
      </c>
      <c r="BC100" s="39"/>
      <c r="BD100" s="39"/>
      <c r="BE100" s="39"/>
      <c r="BF100" s="39"/>
      <c r="BG100" s="39"/>
      <c r="BH100" s="39"/>
      <c r="BI100" s="39"/>
      <c r="BJ100" s="39"/>
      <c r="BK100" s="39"/>
      <c r="BL100" s="39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</row>
    <row r="101" spans="1:74" s="37" customFormat="1" x14ac:dyDescent="0.2">
      <c r="A101" s="364"/>
      <c r="B101" s="364"/>
      <c r="C101" s="364"/>
      <c r="D101" s="119" t="s">
        <v>136</v>
      </c>
      <c r="E101" s="120">
        <v>5</v>
      </c>
      <c r="F101" s="120" t="s">
        <v>8</v>
      </c>
      <c r="G101" s="120" t="s">
        <v>8</v>
      </c>
      <c r="H101" s="120" t="s">
        <v>8</v>
      </c>
      <c r="I101" s="120" t="s">
        <v>8</v>
      </c>
      <c r="J101" s="120">
        <v>5</v>
      </c>
      <c r="K101" s="120" t="s">
        <v>2</v>
      </c>
      <c r="L101" s="120" t="s">
        <v>2</v>
      </c>
      <c r="M101" s="120" t="s">
        <v>8</v>
      </c>
      <c r="N101" s="120" t="s">
        <v>8</v>
      </c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45" t="e">
        <f>IF(#REF!="X",1,0)</f>
        <v>#REF!</v>
      </c>
      <c r="AP101" s="45" t="e">
        <f>IF(#REF!="X",1,0)</f>
        <v>#REF!</v>
      </c>
      <c r="AQ101" s="45" t="e">
        <f>IF(#REF!="X",1,0)</f>
        <v>#REF!</v>
      </c>
      <c r="AR101" s="45" t="e">
        <f>IF(#REF!="X",1,0)</f>
        <v>#REF!</v>
      </c>
      <c r="AS101" s="45" t="e">
        <f>IF(#REF!="X",1,0)</f>
        <v>#REF!</v>
      </c>
      <c r="AT101" s="45" t="e">
        <f>IF(#REF!="X",1,0)</f>
        <v>#REF!</v>
      </c>
      <c r="AU101" s="45" t="e">
        <f>IF(#REF!="X",1,0)</f>
        <v>#REF!</v>
      </c>
      <c r="AV101" s="45" t="e">
        <f>IF(#REF!="X",1,0)</f>
        <v>#REF!</v>
      </c>
      <c r="AW101" s="45" t="e">
        <f>IF(#REF!="X",1,0)</f>
        <v>#REF!</v>
      </c>
      <c r="AX101" s="45" t="e">
        <f>IF(#REF!="X",1,0)</f>
        <v>#REF!</v>
      </c>
      <c r="AY101" s="46" t="e">
        <f t="shared" si="29"/>
        <v>#REF!</v>
      </c>
      <c r="AZ101" s="46" t="e">
        <f t="shared" si="30"/>
        <v>#REF!</v>
      </c>
      <c r="BA101" s="46" t="e">
        <f t="shared" si="31"/>
        <v>#REF!</v>
      </c>
      <c r="BB101" s="46" t="e">
        <f t="shared" si="32"/>
        <v>#REF!</v>
      </c>
      <c r="BC101" s="39"/>
      <c r="BD101" s="39"/>
      <c r="BE101" s="39"/>
      <c r="BF101" s="39"/>
      <c r="BG101" s="39"/>
      <c r="BH101" s="39"/>
      <c r="BI101" s="39"/>
      <c r="BJ101" s="39"/>
      <c r="BK101" s="39"/>
      <c r="BL101" s="39"/>
      <c r="BM101" s="40"/>
      <c r="BN101" s="40"/>
      <c r="BO101" s="40"/>
      <c r="BP101" s="40"/>
      <c r="BQ101" s="40"/>
      <c r="BR101" s="40"/>
      <c r="BS101" s="40"/>
      <c r="BT101" s="40"/>
      <c r="BU101" s="40"/>
      <c r="BV101" s="40"/>
    </row>
    <row r="102" spans="1:74" s="37" customFormat="1" x14ac:dyDescent="0.2">
      <c r="A102" s="364"/>
      <c r="B102" s="364"/>
      <c r="C102" s="364"/>
      <c r="D102" s="119" t="s">
        <v>137</v>
      </c>
      <c r="E102" s="120">
        <v>2320</v>
      </c>
      <c r="F102" s="120" t="s">
        <v>2</v>
      </c>
      <c r="G102" s="120" t="s">
        <v>2</v>
      </c>
      <c r="H102" s="120" t="s">
        <v>2</v>
      </c>
      <c r="I102" s="120">
        <v>129</v>
      </c>
      <c r="J102" s="120">
        <v>1686</v>
      </c>
      <c r="K102" s="120">
        <v>1592</v>
      </c>
      <c r="L102" s="120">
        <v>94</v>
      </c>
      <c r="M102" s="120" t="s">
        <v>8</v>
      </c>
      <c r="N102" s="120" t="s">
        <v>2</v>
      </c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45" t="e">
        <f>IF(#REF!="X",1,0)</f>
        <v>#REF!</v>
      </c>
      <c r="AP102" s="45" t="e">
        <f>IF(#REF!="X",1,0)</f>
        <v>#REF!</v>
      </c>
      <c r="AQ102" s="45" t="e">
        <f>IF(#REF!="X",1,0)</f>
        <v>#REF!</v>
      </c>
      <c r="AR102" s="45" t="e">
        <f>IF(#REF!="X",1,0)</f>
        <v>#REF!</v>
      </c>
      <c r="AS102" s="45" t="e">
        <f>IF(#REF!="X",1,0)</f>
        <v>#REF!</v>
      </c>
      <c r="AT102" s="45" t="e">
        <f>IF(#REF!="X",1,0)</f>
        <v>#REF!</v>
      </c>
      <c r="AU102" s="45" t="e">
        <f>IF(#REF!="X",1,0)</f>
        <v>#REF!</v>
      </c>
      <c r="AV102" s="45" t="e">
        <f>IF(#REF!="X",1,0)</f>
        <v>#REF!</v>
      </c>
      <c r="AW102" s="45" t="e">
        <f>IF(#REF!="X",1,0)</f>
        <v>#REF!</v>
      </c>
      <c r="AX102" s="45" t="e">
        <f>IF(#REF!="X",1,0)</f>
        <v>#REF!</v>
      </c>
      <c r="AY102" s="46" t="e">
        <f t="shared" si="29"/>
        <v>#REF!</v>
      </c>
      <c r="AZ102" s="46" t="e">
        <f t="shared" si="30"/>
        <v>#REF!</v>
      </c>
      <c r="BA102" s="46" t="e">
        <f t="shared" si="31"/>
        <v>#REF!</v>
      </c>
      <c r="BB102" s="46" t="e">
        <f t="shared" si="32"/>
        <v>#REF!</v>
      </c>
      <c r="BC102" s="39"/>
      <c r="BD102" s="39"/>
      <c r="BE102" s="39"/>
      <c r="BF102" s="39"/>
      <c r="BG102" s="39"/>
      <c r="BH102" s="39"/>
      <c r="BI102" s="39"/>
      <c r="BJ102" s="39"/>
      <c r="BK102" s="39"/>
      <c r="BL102" s="39"/>
      <c r="BM102" s="40"/>
      <c r="BN102" s="40"/>
      <c r="BO102" s="40"/>
      <c r="BP102" s="40"/>
      <c r="BQ102" s="40"/>
      <c r="BR102" s="40"/>
      <c r="BS102" s="40"/>
      <c r="BT102" s="40"/>
      <c r="BU102" s="40"/>
      <c r="BV102" s="40"/>
    </row>
    <row r="103" spans="1:74" s="37" customFormat="1" x14ac:dyDescent="0.2">
      <c r="A103" s="364"/>
      <c r="B103" s="364"/>
      <c r="C103" s="363" t="s">
        <v>138</v>
      </c>
      <c r="D103" s="119"/>
      <c r="E103" s="120">
        <v>142</v>
      </c>
      <c r="F103" s="120">
        <v>40</v>
      </c>
      <c r="G103" s="120">
        <v>8</v>
      </c>
      <c r="H103" s="120">
        <v>14</v>
      </c>
      <c r="I103" s="120">
        <v>18</v>
      </c>
      <c r="J103" s="120">
        <v>85</v>
      </c>
      <c r="K103" s="120" t="s">
        <v>2</v>
      </c>
      <c r="L103" s="120" t="s">
        <v>2</v>
      </c>
      <c r="M103" s="120" t="s">
        <v>8</v>
      </c>
      <c r="N103" s="120">
        <v>17</v>
      </c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45" t="e">
        <f>IF(#REF!="X",1,0)</f>
        <v>#REF!</v>
      </c>
      <c r="AP103" s="45" t="e">
        <f>IF(#REF!="X",1,0)</f>
        <v>#REF!</v>
      </c>
      <c r="AQ103" s="45" t="e">
        <f>IF(#REF!="X",1,0)</f>
        <v>#REF!</v>
      </c>
      <c r="AR103" s="45" t="e">
        <f>IF(#REF!="X",1,0)</f>
        <v>#REF!</v>
      </c>
      <c r="AS103" s="45" t="e">
        <f>IF(#REF!="X",1,0)</f>
        <v>#REF!</v>
      </c>
      <c r="AT103" s="45" t="e">
        <f>IF(#REF!="X",1,0)</f>
        <v>#REF!</v>
      </c>
      <c r="AU103" s="45" t="e">
        <f>IF(#REF!="X",1,0)</f>
        <v>#REF!</v>
      </c>
      <c r="AV103" s="45" t="e">
        <f>IF(#REF!="X",1,0)</f>
        <v>#REF!</v>
      </c>
      <c r="AW103" s="45" t="e">
        <f>IF(#REF!="X",1,0)</f>
        <v>#REF!</v>
      </c>
      <c r="AX103" s="45" t="e">
        <f>IF(#REF!="X",1,0)</f>
        <v>#REF!</v>
      </c>
      <c r="AY103" s="46" t="e">
        <f t="shared" si="29"/>
        <v>#REF!</v>
      </c>
      <c r="AZ103" s="46" t="e">
        <f t="shared" si="30"/>
        <v>#REF!</v>
      </c>
      <c r="BA103" s="46" t="e">
        <f t="shared" si="31"/>
        <v>#REF!</v>
      </c>
      <c r="BB103" s="46" t="e">
        <f t="shared" si="32"/>
        <v>#REF!</v>
      </c>
      <c r="BC103" s="39"/>
      <c r="BD103" s="39"/>
      <c r="BE103" s="39"/>
      <c r="BF103" s="39"/>
      <c r="BG103" s="39"/>
      <c r="BH103" s="39"/>
      <c r="BI103" s="39"/>
      <c r="BJ103" s="39"/>
      <c r="BK103" s="39"/>
      <c r="BL103" s="39"/>
      <c r="BM103" s="40"/>
      <c r="BN103" s="40"/>
      <c r="BO103" s="40"/>
      <c r="BP103" s="40"/>
      <c r="BQ103" s="40"/>
      <c r="BR103" s="40"/>
      <c r="BS103" s="40"/>
      <c r="BT103" s="40"/>
      <c r="BU103" s="40"/>
      <c r="BV103" s="40"/>
    </row>
    <row r="104" spans="1:74" s="37" customFormat="1" x14ac:dyDescent="0.2">
      <c r="A104" s="364"/>
      <c r="B104" s="364"/>
      <c r="C104" s="364"/>
      <c r="D104" s="119" t="s">
        <v>139</v>
      </c>
      <c r="E104" s="120">
        <v>16</v>
      </c>
      <c r="F104" s="120">
        <v>9</v>
      </c>
      <c r="G104" s="120" t="s">
        <v>2</v>
      </c>
      <c r="H104" s="120" t="s">
        <v>2</v>
      </c>
      <c r="I104" s="120" t="s">
        <v>2</v>
      </c>
      <c r="J104" s="120" t="s">
        <v>2</v>
      </c>
      <c r="K104" s="120">
        <v>5</v>
      </c>
      <c r="L104" s="120" t="s">
        <v>2</v>
      </c>
      <c r="M104" s="120" t="s">
        <v>8</v>
      </c>
      <c r="N104" s="120" t="s">
        <v>2</v>
      </c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45" t="e">
        <f>IF(#REF!="X",1,0)</f>
        <v>#REF!</v>
      </c>
      <c r="AP104" s="45" t="e">
        <f>IF(#REF!="X",1,0)</f>
        <v>#REF!</v>
      </c>
      <c r="AQ104" s="45" t="e">
        <f>IF(#REF!="X",1,0)</f>
        <v>#REF!</v>
      </c>
      <c r="AR104" s="45" t="e">
        <f>IF(#REF!="X",1,0)</f>
        <v>#REF!</v>
      </c>
      <c r="AS104" s="45" t="e">
        <f>IF(#REF!="X",1,0)</f>
        <v>#REF!</v>
      </c>
      <c r="AT104" s="45" t="e">
        <f>IF(#REF!="X",1,0)</f>
        <v>#REF!</v>
      </c>
      <c r="AU104" s="45" t="e">
        <f>IF(#REF!="X",1,0)</f>
        <v>#REF!</v>
      </c>
      <c r="AV104" s="45" t="e">
        <f>IF(#REF!="X",1,0)</f>
        <v>#REF!</v>
      </c>
      <c r="AW104" s="45" t="e">
        <f>IF(#REF!="X",1,0)</f>
        <v>#REF!</v>
      </c>
      <c r="AX104" s="45" t="e">
        <f>IF(#REF!="X",1,0)</f>
        <v>#REF!</v>
      </c>
      <c r="AY104" s="46" t="e">
        <f t="shared" si="29"/>
        <v>#REF!</v>
      </c>
      <c r="AZ104" s="46" t="e">
        <f t="shared" si="30"/>
        <v>#REF!</v>
      </c>
      <c r="BA104" s="46" t="e">
        <f t="shared" si="31"/>
        <v>#REF!</v>
      </c>
      <c r="BB104" s="46" t="e">
        <f t="shared" si="32"/>
        <v>#REF!</v>
      </c>
      <c r="BC104" s="39"/>
      <c r="BD104" s="39"/>
      <c r="BE104" s="39"/>
      <c r="BF104" s="39"/>
      <c r="BG104" s="39"/>
      <c r="BH104" s="39"/>
      <c r="BI104" s="39"/>
      <c r="BJ104" s="39"/>
      <c r="BK104" s="39"/>
      <c r="BL104" s="39"/>
      <c r="BM104" s="40"/>
      <c r="BN104" s="40"/>
      <c r="BO104" s="40"/>
      <c r="BP104" s="40"/>
      <c r="BQ104" s="40"/>
      <c r="BR104" s="40"/>
      <c r="BS104" s="40"/>
      <c r="BT104" s="40"/>
      <c r="BU104" s="40"/>
      <c r="BV104" s="40"/>
    </row>
    <row r="105" spans="1:74" s="37" customFormat="1" x14ac:dyDescent="0.2">
      <c r="A105" s="364"/>
      <c r="B105" s="364"/>
      <c r="C105" s="364"/>
      <c r="D105" s="119" t="s">
        <v>140</v>
      </c>
      <c r="E105" s="120" t="s">
        <v>2</v>
      </c>
      <c r="F105" s="120" t="s">
        <v>8</v>
      </c>
      <c r="G105" s="120" t="s">
        <v>8</v>
      </c>
      <c r="H105" s="120" t="s">
        <v>8</v>
      </c>
      <c r="I105" s="120" t="s">
        <v>8</v>
      </c>
      <c r="J105" s="120" t="s">
        <v>2</v>
      </c>
      <c r="K105" s="120" t="s">
        <v>2</v>
      </c>
      <c r="L105" s="120" t="s">
        <v>2</v>
      </c>
      <c r="M105" s="120" t="s">
        <v>8</v>
      </c>
      <c r="N105" s="120" t="s">
        <v>2</v>
      </c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45" t="e">
        <f>IF(#REF!="X",1,0)</f>
        <v>#REF!</v>
      </c>
      <c r="AP105" s="45" t="e">
        <f>IF(#REF!="X",1,0)</f>
        <v>#REF!</v>
      </c>
      <c r="AQ105" s="45" t="e">
        <f>IF(#REF!="X",1,0)</f>
        <v>#REF!</v>
      </c>
      <c r="AR105" s="45" t="e">
        <f>IF(#REF!="X",1,0)</f>
        <v>#REF!</v>
      </c>
      <c r="AS105" s="45" t="e">
        <f>IF(#REF!="X",1,0)</f>
        <v>#REF!</v>
      </c>
      <c r="AT105" s="45" t="e">
        <f>IF(#REF!="X",1,0)</f>
        <v>#REF!</v>
      </c>
      <c r="AU105" s="45" t="e">
        <f>IF(#REF!="X",1,0)</f>
        <v>#REF!</v>
      </c>
      <c r="AV105" s="45" t="e">
        <f>IF(#REF!="X",1,0)</f>
        <v>#REF!</v>
      </c>
      <c r="AW105" s="45" t="e">
        <f>IF(#REF!="X",1,0)</f>
        <v>#REF!</v>
      </c>
      <c r="AX105" s="45" t="e">
        <f>IF(#REF!="X",1,0)</f>
        <v>#REF!</v>
      </c>
      <c r="AY105" s="46" t="e">
        <f t="shared" si="29"/>
        <v>#REF!</v>
      </c>
      <c r="AZ105" s="46" t="e">
        <f t="shared" si="30"/>
        <v>#REF!</v>
      </c>
      <c r="BA105" s="46" t="e">
        <f t="shared" si="31"/>
        <v>#REF!</v>
      </c>
      <c r="BB105" s="46" t="e">
        <f t="shared" si="32"/>
        <v>#REF!</v>
      </c>
      <c r="BC105" s="39"/>
      <c r="BD105" s="39"/>
      <c r="BE105" s="39"/>
      <c r="BF105" s="39"/>
      <c r="BG105" s="39"/>
      <c r="BH105" s="39"/>
      <c r="BI105" s="39"/>
      <c r="BJ105" s="39"/>
      <c r="BK105" s="39"/>
      <c r="BL105" s="39"/>
      <c r="BM105" s="40"/>
      <c r="BN105" s="40"/>
      <c r="BO105" s="40"/>
      <c r="BP105" s="40"/>
      <c r="BQ105" s="40"/>
      <c r="BR105" s="40"/>
      <c r="BS105" s="40"/>
      <c r="BT105" s="40"/>
      <c r="BU105" s="40"/>
      <c r="BV105" s="40"/>
    </row>
    <row r="106" spans="1:74" s="37" customFormat="1" x14ac:dyDescent="0.2">
      <c r="A106" s="364"/>
      <c r="B106" s="364"/>
      <c r="C106" s="364"/>
      <c r="D106" s="119" t="s">
        <v>141</v>
      </c>
      <c r="E106" s="120" t="s">
        <v>2</v>
      </c>
      <c r="F106" s="120">
        <v>31</v>
      </c>
      <c r="G106" s="120" t="s">
        <v>2</v>
      </c>
      <c r="H106" s="120" t="s">
        <v>2</v>
      </c>
      <c r="I106" s="120" t="s">
        <v>2</v>
      </c>
      <c r="J106" s="120" t="s">
        <v>2</v>
      </c>
      <c r="K106" s="120">
        <v>48</v>
      </c>
      <c r="L106" s="120" t="s">
        <v>2</v>
      </c>
      <c r="M106" s="120" t="s">
        <v>8</v>
      </c>
      <c r="N106" s="120">
        <v>7</v>
      </c>
      <c r="O106" s="121"/>
      <c r="P106" s="121"/>
      <c r="Q106" s="121"/>
      <c r="R106" s="121"/>
      <c r="S106" s="121"/>
      <c r="T106" s="121"/>
      <c r="U106" s="121"/>
      <c r="V106" s="121"/>
      <c r="W106" s="121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45" t="e">
        <f>IF(#REF!="X",1,0)</f>
        <v>#REF!</v>
      </c>
      <c r="AP106" s="45" t="e">
        <f>IF(#REF!="X",1,0)</f>
        <v>#REF!</v>
      </c>
      <c r="AQ106" s="45" t="e">
        <f>IF(#REF!="X",1,0)</f>
        <v>#REF!</v>
      </c>
      <c r="AR106" s="45" t="e">
        <f>IF(#REF!="X",1,0)</f>
        <v>#REF!</v>
      </c>
      <c r="AS106" s="45" t="e">
        <f>IF(#REF!="X",1,0)</f>
        <v>#REF!</v>
      </c>
      <c r="AT106" s="45" t="e">
        <f>IF(#REF!="X",1,0)</f>
        <v>#REF!</v>
      </c>
      <c r="AU106" s="45" t="e">
        <f>IF(#REF!="X",1,0)</f>
        <v>#REF!</v>
      </c>
      <c r="AV106" s="45" t="e">
        <f>IF(#REF!="X",1,0)</f>
        <v>#REF!</v>
      </c>
      <c r="AW106" s="45" t="e">
        <f>IF(#REF!="X",1,0)</f>
        <v>#REF!</v>
      </c>
      <c r="AX106" s="45" t="e">
        <f>IF(#REF!="X",1,0)</f>
        <v>#REF!</v>
      </c>
      <c r="AY106" s="46" t="e">
        <f t="shared" si="29"/>
        <v>#REF!</v>
      </c>
      <c r="AZ106" s="46" t="e">
        <f t="shared" si="30"/>
        <v>#REF!</v>
      </c>
      <c r="BA106" s="46" t="e">
        <f t="shared" si="31"/>
        <v>#REF!</v>
      </c>
      <c r="BB106" s="46" t="e">
        <f t="shared" si="32"/>
        <v>#REF!</v>
      </c>
      <c r="BC106" s="39"/>
      <c r="BD106" s="39"/>
      <c r="BE106" s="39"/>
      <c r="BF106" s="39"/>
      <c r="BG106" s="39"/>
      <c r="BH106" s="39"/>
      <c r="BI106" s="39"/>
      <c r="BJ106" s="39"/>
      <c r="BK106" s="39"/>
      <c r="BL106" s="39"/>
      <c r="BM106" s="40"/>
      <c r="BN106" s="40"/>
      <c r="BO106" s="40"/>
      <c r="BP106" s="40"/>
      <c r="BQ106" s="40"/>
      <c r="BR106" s="40"/>
      <c r="BS106" s="40"/>
      <c r="BT106" s="40"/>
      <c r="BU106" s="40"/>
      <c r="BV106" s="40"/>
    </row>
  </sheetData>
  <mergeCells count="39">
    <mergeCell ref="C48:C50"/>
    <mergeCell ref="C51:C57"/>
    <mergeCell ref="C58:C62"/>
    <mergeCell ref="A10:A106"/>
    <mergeCell ref="B10:B19"/>
    <mergeCell ref="C11:C16"/>
    <mergeCell ref="C17:C19"/>
    <mergeCell ref="B20:B31"/>
    <mergeCell ref="C21:C27"/>
    <mergeCell ref="C28:C31"/>
    <mergeCell ref="B90:B106"/>
    <mergeCell ref="C91:C96"/>
    <mergeCell ref="C97:C102"/>
    <mergeCell ref="C103:C106"/>
    <mergeCell ref="E4:E7"/>
    <mergeCell ref="B63:B72"/>
    <mergeCell ref="C64:C69"/>
    <mergeCell ref="C70:C72"/>
    <mergeCell ref="B73:B89"/>
    <mergeCell ref="C74:C80"/>
    <mergeCell ref="C81:C89"/>
    <mergeCell ref="B32:B46"/>
    <mergeCell ref="C33:C37"/>
    <mergeCell ref="C38:C42"/>
    <mergeCell ref="C43:C46"/>
    <mergeCell ref="B47:B62"/>
    <mergeCell ref="A4:D8"/>
    <mergeCell ref="E8:N8"/>
    <mergeCell ref="G6:G7"/>
    <mergeCell ref="H6:I6"/>
    <mergeCell ref="J6:J7"/>
    <mergeCell ref="K6:K7"/>
    <mergeCell ref="L6:L7"/>
    <mergeCell ref="M6:M7"/>
    <mergeCell ref="F4:N4"/>
    <mergeCell ref="F5:I5"/>
    <mergeCell ref="J5:M5"/>
    <mergeCell ref="N5:N7"/>
    <mergeCell ref="F6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showGridLines="0" workbookViewId="0">
      <selection activeCell="A63" sqref="A63"/>
    </sheetView>
  </sheetViews>
  <sheetFormatPr defaultRowHeight="15" x14ac:dyDescent="0.25"/>
  <cols>
    <col min="1" max="1" width="127.5703125" style="253" customWidth="1"/>
    <col min="2" max="16384" width="9.140625" style="253"/>
  </cols>
  <sheetData>
    <row r="1" spans="1:11" x14ac:dyDescent="0.25">
      <c r="A1" s="248" t="s">
        <v>361</v>
      </c>
      <c r="B1" s="248"/>
      <c r="C1" s="248"/>
      <c r="D1" s="248"/>
    </row>
    <row r="2" spans="1:11" x14ac:dyDescent="0.25">
      <c r="A2" s="249" t="s">
        <v>360</v>
      </c>
      <c r="B2" s="248"/>
      <c r="C2" s="248"/>
      <c r="D2" s="248"/>
    </row>
    <row r="3" spans="1:11" ht="22.5" customHeight="1" x14ac:dyDescent="0.25">
      <c r="A3" s="254" t="s">
        <v>156</v>
      </c>
      <c r="B3" s="203"/>
      <c r="C3" s="203"/>
      <c r="D3" s="203"/>
      <c r="E3" s="203"/>
      <c r="F3" s="203"/>
      <c r="G3" s="203"/>
    </row>
    <row r="4" spans="1:11" s="252" customFormat="1" x14ac:dyDescent="0.25">
      <c r="A4" s="255" t="s">
        <v>157</v>
      </c>
      <c r="B4" s="250"/>
      <c r="C4" s="250"/>
      <c r="D4" s="250"/>
      <c r="E4" s="250"/>
      <c r="F4" s="250"/>
      <c r="G4" s="250"/>
    </row>
    <row r="5" spans="1:11" x14ac:dyDescent="0.25">
      <c r="A5" s="256" t="s">
        <v>142</v>
      </c>
    </row>
    <row r="6" spans="1:11" s="252" customFormat="1" x14ac:dyDescent="0.25">
      <c r="A6" s="257" t="s">
        <v>40</v>
      </c>
    </row>
    <row r="7" spans="1:11" x14ac:dyDescent="0.25">
      <c r="A7" s="258" t="s">
        <v>158</v>
      </c>
    </row>
    <row r="8" spans="1:11" s="252" customFormat="1" x14ac:dyDescent="0.25">
      <c r="A8" s="257" t="s">
        <v>159</v>
      </c>
    </row>
    <row r="9" spans="1:11" x14ac:dyDescent="0.25">
      <c r="A9" s="256" t="s">
        <v>160</v>
      </c>
    </row>
    <row r="10" spans="1:11" s="252" customFormat="1" x14ac:dyDescent="0.25">
      <c r="A10" s="257" t="s">
        <v>161</v>
      </c>
    </row>
    <row r="11" spans="1:11" x14ac:dyDescent="0.25">
      <c r="A11" s="256" t="s">
        <v>145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 s="252" customFormat="1" x14ac:dyDescent="0.25">
      <c r="A12" s="257" t="s">
        <v>146</v>
      </c>
      <c r="B12" s="250"/>
      <c r="C12" s="250"/>
      <c r="D12" s="250"/>
      <c r="E12" s="250"/>
      <c r="F12" s="250"/>
      <c r="G12" s="250"/>
      <c r="H12" s="218"/>
      <c r="I12" s="218"/>
      <c r="J12" s="218"/>
      <c r="K12" s="218"/>
    </row>
    <row r="13" spans="1:11" x14ac:dyDescent="0.25">
      <c r="A13" s="256" t="s">
        <v>162</v>
      </c>
      <c r="B13" s="171"/>
      <c r="C13" s="171"/>
      <c r="D13" s="171"/>
      <c r="E13" s="171"/>
      <c r="F13" s="171"/>
      <c r="G13" s="171"/>
    </row>
    <row r="14" spans="1:11" s="252" customFormat="1" x14ac:dyDescent="0.25">
      <c r="A14" s="257" t="s">
        <v>163</v>
      </c>
      <c r="B14" s="251"/>
      <c r="C14" s="251"/>
      <c r="D14" s="251"/>
      <c r="E14" s="251"/>
      <c r="F14" s="251"/>
      <c r="G14" s="251"/>
    </row>
    <row r="15" spans="1:11" x14ac:dyDescent="0.25">
      <c r="A15" s="256" t="s">
        <v>218</v>
      </c>
      <c r="B15" s="203"/>
      <c r="C15" s="203"/>
      <c r="D15" s="203"/>
      <c r="E15" s="203"/>
      <c r="F15" s="203"/>
      <c r="G15" s="203"/>
    </row>
    <row r="16" spans="1:11" s="252" customFormat="1" x14ac:dyDescent="0.25">
      <c r="A16" s="257" t="s">
        <v>219</v>
      </c>
      <c r="B16" s="250"/>
      <c r="C16" s="250"/>
      <c r="D16" s="250"/>
      <c r="E16" s="250"/>
      <c r="F16" s="250"/>
      <c r="G16" s="250"/>
    </row>
    <row r="17" spans="1:7" x14ac:dyDescent="0.25">
      <c r="A17" s="256" t="s">
        <v>164</v>
      </c>
      <c r="B17" s="203"/>
      <c r="C17" s="203"/>
      <c r="D17" s="203"/>
      <c r="E17" s="203"/>
      <c r="F17" s="203"/>
      <c r="G17" s="203"/>
    </row>
    <row r="18" spans="1:7" s="252" customFormat="1" x14ac:dyDescent="0.25">
      <c r="A18" s="257" t="s">
        <v>220</v>
      </c>
      <c r="B18" s="250"/>
      <c r="C18" s="250"/>
      <c r="D18" s="250"/>
      <c r="E18" s="250"/>
      <c r="F18" s="250"/>
      <c r="G18" s="250"/>
    </row>
    <row r="19" spans="1:7" x14ac:dyDescent="0.25">
      <c r="A19" s="256" t="s">
        <v>187</v>
      </c>
      <c r="B19" s="256"/>
      <c r="C19" s="256"/>
      <c r="D19" s="256"/>
      <c r="E19" s="256"/>
      <c r="F19" s="256"/>
      <c r="G19" s="256"/>
    </row>
    <row r="20" spans="1:7" s="252" customFormat="1" x14ac:dyDescent="0.25">
      <c r="A20" s="264" t="s">
        <v>221</v>
      </c>
      <c r="B20" s="264"/>
      <c r="C20" s="264"/>
      <c r="D20" s="264"/>
      <c r="E20" s="264"/>
      <c r="F20" s="264"/>
      <c r="G20" s="264"/>
    </row>
    <row r="21" spans="1:7" x14ac:dyDescent="0.25">
      <c r="A21" s="259" t="s">
        <v>222</v>
      </c>
    </row>
    <row r="22" spans="1:7" s="252" customFormat="1" x14ac:dyDescent="0.25">
      <c r="A22" s="260" t="s">
        <v>223</v>
      </c>
    </row>
    <row r="23" spans="1:7" x14ac:dyDescent="0.25">
      <c r="A23" s="256" t="s">
        <v>195</v>
      </c>
    </row>
    <row r="24" spans="1:7" s="252" customFormat="1" x14ac:dyDescent="0.25">
      <c r="A24" s="260" t="s">
        <v>224</v>
      </c>
    </row>
    <row r="25" spans="1:7" x14ac:dyDescent="0.25">
      <c r="A25" s="256" t="s">
        <v>225</v>
      </c>
    </row>
    <row r="26" spans="1:7" s="252" customFormat="1" x14ac:dyDescent="0.25">
      <c r="A26" s="260" t="s">
        <v>226</v>
      </c>
    </row>
    <row r="27" spans="1:7" x14ac:dyDescent="0.25">
      <c r="A27" s="259" t="s">
        <v>176</v>
      </c>
    </row>
    <row r="28" spans="1:7" s="252" customFormat="1" x14ac:dyDescent="0.25">
      <c r="A28" s="260" t="s">
        <v>177</v>
      </c>
    </row>
    <row r="29" spans="1:7" x14ac:dyDescent="0.25">
      <c r="A29" s="256" t="s">
        <v>178</v>
      </c>
    </row>
    <row r="30" spans="1:7" s="252" customFormat="1" x14ac:dyDescent="0.25">
      <c r="A30" s="260" t="s">
        <v>185</v>
      </c>
    </row>
    <row r="31" spans="1:7" x14ac:dyDescent="0.25">
      <c r="A31" s="256" t="s">
        <v>188</v>
      </c>
    </row>
    <row r="32" spans="1:7" s="252" customFormat="1" x14ac:dyDescent="0.25">
      <c r="A32" s="260" t="s">
        <v>186</v>
      </c>
    </row>
    <row r="33" spans="1:4" x14ac:dyDescent="0.25">
      <c r="A33" s="256" t="s">
        <v>199</v>
      </c>
    </row>
    <row r="34" spans="1:4" s="252" customFormat="1" x14ac:dyDescent="0.25">
      <c r="A34" s="261" t="s">
        <v>198</v>
      </c>
    </row>
    <row r="35" spans="1:4" x14ac:dyDescent="0.25">
      <c r="A35" s="256" t="s">
        <v>201</v>
      </c>
    </row>
    <row r="36" spans="1:4" s="252" customFormat="1" x14ac:dyDescent="0.25">
      <c r="A36" s="261" t="s">
        <v>200</v>
      </c>
    </row>
    <row r="37" spans="1:4" x14ac:dyDescent="0.25">
      <c r="A37" s="259" t="s">
        <v>206</v>
      </c>
    </row>
    <row r="38" spans="1:4" s="252" customFormat="1" x14ac:dyDescent="0.25">
      <c r="A38" s="261" t="s">
        <v>215</v>
      </c>
    </row>
    <row r="39" spans="1:4" x14ac:dyDescent="0.25">
      <c r="A39" s="256" t="s">
        <v>207</v>
      </c>
    </row>
    <row r="40" spans="1:4" s="252" customFormat="1" x14ac:dyDescent="0.25">
      <c r="A40" s="261" t="s">
        <v>216</v>
      </c>
    </row>
    <row r="41" spans="1:4" x14ac:dyDescent="0.25">
      <c r="A41" s="256" t="s">
        <v>209</v>
      </c>
      <c r="B41" s="256"/>
      <c r="C41" s="256"/>
      <c r="D41" s="256"/>
    </row>
    <row r="42" spans="1:4" s="252" customFormat="1" x14ac:dyDescent="0.25">
      <c r="A42" s="265" t="s">
        <v>217</v>
      </c>
      <c r="B42" s="266"/>
      <c r="C42" s="266"/>
      <c r="D42" s="266"/>
    </row>
    <row r="43" spans="1:4" x14ac:dyDescent="0.25">
      <c r="A43" s="256" t="s">
        <v>214</v>
      </c>
      <c r="B43" s="256"/>
      <c r="C43" s="256"/>
      <c r="D43" s="256"/>
    </row>
    <row r="44" spans="1:4" s="252" customFormat="1" x14ac:dyDescent="0.25">
      <c r="A44" s="265" t="s">
        <v>217</v>
      </c>
      <c r="B44" s="266"/>
      <c r="C44" s="266"/>
      <c r="D44" s="266"/>
    </row>
    <row r="45" spans="1:4" x14ac:dyDescent="0.25">
      <c r="A45" s="256" t="s">
        <v>227</v>
      </c>
    </row>
    <row r="46" spans="1:4" s="252" customFormat="1" x14ac:dyDescent="0.25">
      <c r="A46" s="261" t="s">
        <v>228</v>
      </c>
    </row>
    <row r="47" spans="1:4" x14ac:dyDescent="0.25">
      <c r="A47" s="256" t="s">
        <v>229</v>
      </c>
    </row>
    <row r="48" spans="1:4" s="252" customFormat="1" x14ac:dyDescent="0.25">
      <c r="A48" s="261" t="s">
        <v>230</v>
      </c>
    </row>
    <row r="49" spans="1:4" x14ac:dyDescent="0.25">
      <c r="A49" s="256" t="s">
        <v>232</v>
      </c>
    </row>
    <row r="50" spans="1:4" s="252" customFormat="1" x14ac:dyDescent="0.25">
      <c r="A50" s="261" t="s">
        <v>231</v>
      </c>
    </row>
    <row r="51" spans="1:4" x14ac:dyDescent="0.25">
      <c r="A51" s="256" t="s">
        <v>233</v>
      </c>
      <c r="B51" s="256"/>
      <c r="C51" s="256"/>
      <c r="D51" s="256"/>
    </row>
    <row r="52" spans="1:4" s="252" customFormat="1" x14ac:dyDescent="0.25">
      <c r="A52" s="265" t="s">
        <v>234</v>
      </c>
      <c r="B52" s="266"/>
      <c r="C52" s="266"/>
      <c r="D52" s="266"/>
    </row>
    <row r="53" spans="1:4" x14ac:dyDescent="0.25">
      <c r="A53" s="256" t="s">
        <v>237</v>
      </c>
    </row>
    <row r="54" spans="1:4" s="252" customFormat="1" x14ac:dyDescent="0.25">
      <c r="A54" s="261" t="s">
        <v>238</v>
      </c>
    </row>
    <row r="55" spans="1:4" x14ac:dyDescent="0.25">
      <c r="A55" s="256" t="s">
        <v>240</v>
      </c>
    </row>
    <row r="56" spans="1:4" s="252" customFormat="1" x14ac:dyDescent="0.25">
      <c r="A56" s="261" t="s">
        <v>239</v>
      </c>
    </row>
    <row r="57" spans="1:4" x14ac:dyDescent="0.25">
      <c r="A57" s="256" t="s">
        <v>241</v>
      </c>
    </row>
    <row r="58" spans="1:4" s="252" customFormat="1" x14ac:dyDescent="0.25">
      <c r="A58" s="262" t="s">
        <v>242</v>
      </c>
    </row>
    <row r="59" spans="1:4" x14ac:dyDescent="0.25">
      <c r="A59" s="256" t="s">
        <v>244</v>
      </c>
    </row>
    <row r="60" spans="1:4" s="252" customFormat="1" x14ac:dyDescent="0.25">
      <c r="A60" s="261" t="s">
        <v>243</v>
      </c>
    </row>
    <row r="61" spans="1:4" x14ac:dyDescent="0.25">
      <c r="A61" s="256" t="s">
        <v>246</v>
      </c>
    </row>
    <row r="62" spans="1:4" s="252" customFormat="1" x14ac:dyDescent="0.25">
      <c r="A62" s="261" t="s">
        <v>245</v>
      </c>
    </row>
    <row r="63" spans="1:4" x14ac:dyDescent="0.25">
      <c r="A63" s="256" t="s">
        <v>248</v>
      </c>
    </row>
    <row r="64" spans="1:4" s="252" customFormat="1" x14ac:dyDescent="0.25">
      <c r="A64" s="262" t="s">
        <v>249</v>
      </c>
    </row>
  </sheetData>
  <mergeCells count="4">
    <mergeCell ref="A20:G20"/>
    <mergeCell ref="A42:D42"/>
    <mergeCell ref="A44:D44"/>
    <mergeCell ref="A52:D52"/>
  </mergeCells>
  <hyperlinks>
    <hyperlink ref="A3:A4" location="Tabl.1!A1" display="Tablica 1. Nakłady wewnętrzne  na działalność B+R według źródła pochodzenia środków oraz sektorów wykonawczych "/>
    <hyperlink ref="A5:A6" location="Tabl.2!A1" display="Tablica 2. Nakłady wewnętrzne na działalność B+R według źródła pochodzenia środków w podmiotach wyspecjalizowanych badawczo"/>
    <hyperlink ref="A7:A8" location="Tabl.3!A1" display="Tablica 3. Nakłady wewnętrzne na działalność B+R według  źródła pochodzenia środków w podregionach (NUTS 3)"/>
    <hyperlink ref="A9:A10" location="Tabl.4!A1" display="Tablica 4. Nakłady wewnętrzne na działalność B+R według rodzajów badań oraz sektorów wykonawczych"/>
    <hyperlink ref="A11:A12" location="Tabl.5!A1" display="Tablica 5. Nakłady wewnętrzne na działalność B+R według rodzajów badań w podmiotach wyspecjalizowanych badawczo"/>
    <hyperlink ref="A13:A14" location="Tabl.6!A1" display="Tablica 6. Nakłady wewnętrzne na działalność B+R według rodzajów badań w podregionach (NUTS 3)"/>
    <hyperlink ref="A15:A16" location="Tabl.7!A1" display="Tablica 7. Nakłady wewnętrzne na działalność B+R według dziedzin B+R oraz sektorów wykonaczych"/>
    <hyperlink ref="A17:A18" location="Tabl.8!A1" display="Tablica 8. Nakłady wewnętrzne na działalność B+R według dziedzin B+R w podmiotach wyspecjalizowanych badawczo"/>
    <hyperlink ref="A19:G20" location="Tabl.9!A1" display="Tablica 9. Nakłady wewnętrzne na działalność B+R według dziedzin B+R w podregionach (NUTS 3)"/>
    <hyperlink ref="A21:A22" location="Tabl.10!A1" display="Tablica 10. Nakłady na działalność B+R pochodzące z budżetu według dziedzin B+R oraz sektorów wykonawczych"/>
    <hyperlink ref="A23:A24" location="Tabl.11!A1" display="Tablica 11. Nakłady na działalność B+R pochodzące z budżetu według dziedzin B+R w podmiotach wyspecjalizowanych badawczo"/>
    <hyperlink ref="A25:A26" location="Tabl.12!A1" display="Tablica 12. Nakłady na działalność B+R pochodzące z budżetu według dziedzin B+R w podregionach (NUTS 3) "/>
    <hyperlink ref="A27:A28" location="Tabl.13!A1" display="Tablica 13. Personel zaangażowany w działalność B+R według poziomu wykształcenia oraz sektorów wykonawczych"/>
    <hyperlink ref="A29:A30" location="Tabl.14!A1" display="Tablica 14. Personel zaangażowany w działalność B+R według poziomu wykształcenia w podmiotach wyspecjalizowanych badawczo"/>
    <hyperlink ref="A31:A32" location="Tabl.15!A1" display="Tablica 15. Personel zaangażowany w działalność B+R według poziomu wykształcenia w podregionach (NUTS 3)"/>
    <hyperlink ref="A33:A34" location="Tabl.16!A1" display="Tablica 16. Personel wewnętrzny zaangażowany w działalność B+R według poziomu wykształcenia w podregionach (NUTS 3)"/>
    <hyperlink ref="A35:A36" location="Tabl.17!A1" display="Tablica 17. Personel zewnętrzny w działalność B+R według poziomu wykształcenia w podregionach (NUTS 3)"/>
    <hyperlink ref="A37:A38" location="Tabl.18!A1" display="Tablica 18. Personel wewnętrzny wykonujący prace naukowo-badawcze według wieku oraz sektorów wykonawczych"/>
    <hyperlink ref="A39:A40" location="Tabl.19!A1" display="Tablica 19. Personel wewnętrzny wykonujący prace naukowo-badawcze według wieku w podmiotach wyspecjalizowanych badawczo"/>
    <hyperlink ref="A41:D42" location="Tabl.20!A1" display="Tablica 20. Personel wewnętrzny wykonujący prace naukowo-badawcze według wieku w podregionach (NUTS 3) "/>
    <hyperlink ref="A43:D44" location="Tabl.21!A1" display="Tablica 21 Personel wewnętrzny wykonujący prace naukowo-badawcze według wykształcenia w podregionach (NUTS 3)"/>
    <hyperlink ref="A45:A46" location="Tabl.22!A1" display="Tablica 22. Personel wewnętrzny w działalności B+R według dziedzin B+R oraz sektorów wykonawczych"/>
    <hyperlink ref="A47:A48" location="Tabl.23!A1" display="Tablica 23. Personel wewnętrzny w działalności B+R według dziedzin B+R w podmiotach wyspecjalizowanych badawczo"/>
    <hyperlink ref="A49:A50" location="Tabl.24!A1" display="Tablica 24. Personel wewnętrzny w działalności B+R według dziedzin B+R w podregionach (NUTS3)"/>
    <hyperlink ref="A51:D52" location="Tabl.25!A1" display="Tablica 25. Personel wewnętrzny wykonujący prace naukowo-badawcze  w działalności B+R według dziedzin B+R w podregionach (NUTS 3)"/>
    <hyperlink ref="A53:A54" location="Tabl.26!A1" display="Tablica 26. Personel wewnętrzny wykonujący prace naukowo-badawcze  w działalności B+R według dziedzin B+R oraz sektorów wykonawczych"/>
    <hyperlink ref="A55:A56" location="Tabl.27!A1" display="Tablica 27. Personel wewnętrzny wykonujący prace naukowo-badawcze  w działalności B+R według dziedzin B+R w podmiotach wyspecjalizowanych badawczo"/>
    <hyperlink ref="A57:A58" location="Tabl.28!A1" display="Tablica 28. Personel wewnętrzny wykonujący prace naukowo-badawcze  w działalności B+R według dziedzin B+R w podregionach (NUTS 3)"/>
    <hyperlink ref="A59:A60" location="Tabl.29!A1" display="Tablica 29.  Aparatura naukowo-badawcza według sektorów wykonawczych"/>
    <hyperlink ref="A61:A62" location="Tabl.30!A1" display="Tablica 30.  Aparatura naukowo-badawcza w podmiotach wyspecjalizowanych badawczo"/>
    <hyperlink ref="A63:A64" location="Tabl.31!A1" display="Tablica 31.  Aparatura naukowo-badawcza w podregionach (NUTS 3)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selection sqref="A1:A2"/>
    </sheetView>
  </sheetViews>
  <sheetFormatPr defaultRowHeight="12.75" x14ac:dyDescent="0.2"/>
  <cols>
    <col min="1" max="1" width="62.28515625" style="88" customWidth="1"/>
    <col min="2" max="2" width="15.85546875" style="88" customWidth="1"/>
    <col min="3" max="3" width="13.85546875" style="88" customWidth="1"/>
    <col min="4" max="15" width="15.140625" style="88" customWidth="1"/>
    <col min="16" max="16384" width="9.140625" style="88"/>
  </cols>
  <sheetData>
    <row r="1" spans="1:15" x14ac:dyDescent="0.2">
      <c r="A1" s="122" t="s">
        <v>206</v>
      </c>
      <c r="D1" s="123"/>
    </row>
    <row r="2" spans="1:15" x14ac:dyDescent="0.2">
      <c r="A2" s="124" t="s">
        <v>215</v>
      </c>
      <c r="D2" s="123"/>
    </row>
    <row r="3" spans="1:15" x14ac:dyDescent="0.2">
      <c r="A3" s="125"/>
      <c r="D3" s="123"/>
    </row>
    <row r="4" spans="1:15" ht="15" customHeight="1" x14ac:dyDescent="0.2">
      <c r="A4" s="297" t="s">
        <v>262</v>
      </c>
      <c r="B4" s="297" t="s">
        <v>339</v>
      </c>
      <c r="C4" s="297" t="s">
        <v>340</v>
      </c>
      <c r="D4" s="368" t="s">
        <v>341</v>
      </c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</row>
    <row r="5" spans="1:15" ht="27.75" customHeight="1" x14ac:dyDescent="0.2">
      <c r="A5" s="297"/>
      <c r="B5" s="297"/>
      <c r="C5" s="297"/>
      <c r="D5" s="297" t="s">
        <v>342</v>
      </c>
      <c r="E5" s="297"/>
      <c r="F5" s="297" t="s">
        <v>202</v>
      </c>
      <c r="G5" s="297"/>
      <c r="H5" s="297" t="s">
        <v>203</v>
      </c>
      <c r="I5" s="297"/>
      <c r="J5" s="297" t="s">
        <v>204</v>
      </c>
      <c r="K5" s="297"/>
      <c r="L5" s="297" t="s">
        <v>205</v>
      </c>
      <c r="M5" s="297"/>
      <c r="N5" s="297" t="s">
        <v>343</v>
      </c>
      <c r="O5" s="297"/>
    </row>
    <row r="6" spans="1:15" ht="38.25" x14ac:dyDescent="0.2">
      <c r="A6" s="297"/>
      <c r="B6" s="297"/>
      <c r="C6" s="297"/>
      <c r="D6" s="108" t="s">
        <v>344</v>
      </c>
      <c r="E6" s="108" t="s">
        <v>345</v>
      </c>
      <c r="F6" s="108" t="s">
        <v>344</v>
      </c>
      <c r="G6" s="108" t="s">
        <v>345</v>
      </c>
      <c r="H6" s="108" t="s">
        <v>344</v>
      </c>
      <c r="I6" s="108" t="s">
        <v>345</v>
      </c>
      <c r="J6" s="108" t="s">
        <v>344</v>
      </c>
      <c r="K6" s="108" t="s">
        <v>345</v>
      </c>
      <c r="L6" s="108" t="s">
        <v>344</v>
      </c>
      <c r="M6" s="108" t="s">
        <v>345</v>
      </c>
      <c r="N6" s="108" t="s">
        <v>344</v>
      </c>
      <c r="O6" s="108" t="s">
        <v>345</v>
      </c>
    </row>
    <row r="7" spans="1:15" ht="29.25" customHeight="1" x14ac:dyDescent="0.2">
      <c r="A7" s="297"/>
      <c r="B7" s="297" t="s">
        <v>346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</row>
    <row r="8" spans="1:15" s="90" customFormat="1" x14ac:dyDescent="0.2">
      <c r="A8" s="126" t="s">
        <v>0</v>
      </c>
      <c r="B8" s="91">
        <v>132547</v>
      </c>
      <c r="C8" s="91">
        <v>48297</v>
      </c>
      <c r="D8" s="91">
        <v>2575</v>
      </c>
      <c r="E8" s="91">
        <v>586</v>
      </c>
      <c r="F8" s="91">
        <v>37871</v>
      </c>
      <c r="G8" s="91">
        <v>13030</v>
      </c>
      <c r="H8" s="91">
        <v>41801</v>
      </c>
      <c r="I8" s="91">
        <v>17035</v>
      </c>
      <c r="J8" s="91">
        <v>22692</v>
      </c>
      <c r="K8" s="91">
        <v>9234</v>
      </c>
      <c r="L8" s="91">
        <v>16936</v>
      </c>
      <c r="M8" s="91">
        <v>5899</v>
      </c>
      <c r="N8" s="91">
        <v>10672</v>
      </c>
      <c r="O8" s="91">
        <v>2513</v>
      </c>
    </row>
    <row r="9" spans="1:15" s="90" customFormat="1" x14ac:dyDescent="0.2">
      <c r="A9" s="127" t="s">
        <v>13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 x14ac:dyDescent="0.2">
      <c r="A10" s="128" t="s">
        <v>1</v>
      </c>
      <c r="B10" s="93">
        <v>48850</v>
      </c>
      <c r="C10" s="93">
        <v>11064</v>
      </c>
      <c r="D10" s="93">
        <v>2294</v>
      </c>
      <c r="E10" s="93">
        <v>441</v>
      </c>
      <c r="F10" s="93">
        <v>22436</v>
      </c>
      <c r="G10" s="93">
        <v>5140</v>
      </c>
      <c r="H10" s="93">
        <v>14353</v>
      </c>
      <c r="I10" s="93">
        <v>3212</v>
      </c>
      <c r="J10" s="93">
        <v>4931</v>
      </c>
      <c r="K10" s="93">
        <v>1172</v>
      </c>
      <c r="L10" s="93">
        <v>3403</v>
      </c>
      <c r="M10" s="93">
        <v>864</v>
      </c>
      <c r="N10" s="93">
        <v>1433</v>
      </c>
      <c r="O10" s="93">
        <v>235</v>
      </c>
    </row>
    <row r="11" spans="1:15" x14ac:dyDescent="0.2">
      <c r="A11" s="105" t="s">
        <v>14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</row>
    <row r="12" spans="1:15" x14ac:dyDescent="0.2">
      <c r="A12" s="129" t="s">
        <v>15</v>
      </c>
      <c r="B12" s="93">
        <v>1711</v>
      </c>
      <c r="C12" s="93">
        <v>472</v>
      </c>
      <c r="D12" s="93">
        <v>67</v>
      </c>
      <c r="E12" s="93">
        <v>19</v>
      </c>
      <c r="F12" s="93">
        <v>704</v>
      </c>
      <c r="G12" s="93">
        <v>238</v>
      </c>
      <c r="H12" s="93">
        <v>535</v>
      </c>
      <c r="I12" s="93">
        <v>126</v>
      </c>
      <c r="J12" s="93">
        <v>192</v>
      </c>
      <c r="K12" s="93">
        <v>49</v>
      </c>
      <c r="L12" s="93">
        <v>139</v>
      </c>
      <c r="M12" s="93">
        <v>32</v>
      </c>
      <c r="N12" s="93">
        <v>74</v>
      </c>
      <c r="O12" s="93">
        <v>8</v>
      </c>
    </row>
    <row r="13" spans="1:15" x14ac:dyDescent="0.2">
      <c r="A13" s="130" t="s">
        <v>16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</row>
    <row r="14" spans="1:15" x14ac:dyDescent="0.2">
      <c r="A14" s="129" t="s">
        <v>17</v>
      </c>
      <c r="B14" s="93">
        <v>4934</v>
      </c>
      <c r="C14" s="93">
        <v>1195</v>
      </c>
      <c r="D14" s="93">
        <v>188</v>
      </c>
      <c r="E14" s="93">
        <v>43</v>
      </c>
      <c r="F14" s="93">
        <v>2247</v>
      </c>
      <c r="G14" s="93">
        <v>634</v>
      </c>
      <c r="H14" s="93">
        <v>1500</v>
      </c>
      <c r="I14" s="93">
        <v>336</v>
      </c>
      <c r="J14" s="93">
        <v>451</v>
      </c>
      <c r="K14" s="93">
        <v>74</v>
      </c>
      <c r="L14" s="93">
        <v>350</v>
      </c>
      <c r="M14" s="93">
        <v>81</v>
      </c>
      <c r="N14" s="93">
        <v>198</v>
      </c>
      <c r="O14" s="93">
        <v>27</v>
      </c>
    </row>
    <row r="15" spans="1:15" x14ac:dyDescent="0.2">
      <c r="A15" s="130" t="s">
        <v>17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</row>
    <row r="16" spans="1:15" x14ac:dyDescent="0.2">
      <c r="A16" s="129" t="s">
        <v>18</v>
      </c>
      <c r="B16" s="93">
        <v>11968</v>
      </c>
      <c r="C16" s="93">
        <v>3229</v>
      </c>
      <c r="D16" s="93">
        <v>396</v>
      </c>
      <c r="E16" s="93">
        <v>71</v>
      </c>
      <c r="F16" s="93">
        <v>4547</v>
      </c>
      <c r="G16" s="93">
        <v>1299</v>
      </c>
      <c r="H16" s="93">
        <v>3742</v>
      </c>
      <c r="I16" s="93">
        <v>1018</v>
      </c>
      <c r="J16" s="93">
        <v>1532</v>
      </c>
      <c r="K16" s="93">
        <v>418</v>
      </c>
      <c r="L16" s="93">
        <v>1147</v>
      </c>
      <c r="M16" s="93">
        <v>308</v>
      </c>
      <c r="N16" s="93">
        <v>604</v>
      </c>
      <c r="O16" s="93">
        <v>115</v>
      </c>
    </row>
    <row r="17" spans="1:15" x14ac:dyDescent="0.2">
      <c r="A17" s="130" t="s">
        <v>18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1:15" x14ac:dyDescent="0.2">
      <c r="A18" s="129" t="s">
        <v>19</v>
      </c>
      <c r="B18" s="93">
        <v>30237</v>
      </c>
      <c r="C18" s="93">
        <v>6168</v>
      </c>
      <c r="D18" s="93">
        <v>1643</v>
      </c>
      <c r="E18" s="93">
        <v>308</v>
      </c>
      <c r="F18" s="93">
        <v>14938</v>
      </c>
      <c r="G18" s="93">
        <v>2969</v>
      </c>
      <c r="H18" s="93">
        <v>8576</v>
      </c>
      <c r="I18" s="93">
        <v>1732</v>
      </c>
      <c r="J18" s="93">
        <v>2756</v>
      </c>
      <c r="K18" s="93">
        <v>631</v>
      </c>
      <c r="L18" s="93">
        <v>1767</v>
      </c>
      <c r="M18" s="93">
        <v>443</v>
      </c>
      <c r="N18" s="93">
        <v>557</v>
      </c>
      <c r="O18" s="93">
        <v>85</v>
      </c>
    </row>
    <row r="19" spans="1:15" x14ac:dyDescent="0.2">
      <c r="A19" s="130" t="s">
        <v>20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</row>
    <row r="20" spans="1:15" x14ac:dyDescent="0.2">
      <c r="A20" s="131" t="s">
        <v>3</v>
      </c>
      <c r="B20" s="93">
        <v>4687</v>
      </c>
      <c r="C20" s="93">
        <v>2681</v>
      </c>
      <c r="D20" s="93">
        <v>66</v>
      </c>
      <c r="E20" s="93">
        <v>42</v>
      </c>
      <c r="F20" s="93">
        <v>1053</v>
      </c>
      <c r="G20" s="93">
        <v>620</v>
      </c>
      <c r="H20" s="93">
        <v>1383</v>
      </c>
      <c r="I20" s="93">
        <v>826</v>
      </c>
      <c r="J20" s="93">
        <v>932</v>
      </c>
      <c r="K20" s="93">
        <v>531</v>
      </c>
      <c r="L20" s="93">
        <v>871</v>
      </c>
      <c r="M20" s="93">
        <v>522</v>
      </c>
      <c r="N20" s="93">
        <v>382</v>
      </c>
      <c r="O20" s="93">
        <v>140</v>
      </c>
    </row>
    <row r="21" spans="1:15" x14ac:dyDescent="0.2">
      <c r="A21" s="132" t="s">
        <v>21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</row>
    <row r="22" spans="1:15" x14ac:dyDescent="0.2">
      <c r="A22" s="128" t="s">
        <v>4</v>
      </c>
      <c r="B22" s="93">
        <v>79010</v>
      </c>
      <c r="C22" s="93">
        <v>34552</v>
      </c>
      <c r="D22" s="93">
        <v>215</v>
      </c>
      <c r="E22" s="93">
        <v>103</v>
      </c>
      <c r="F22" s="93">
        <v>14382</v>
      </c>
      <c r="G22" s="93">
        <v>7270</v>
      </c>
      <c r="H22" s="93">
        <v>26065</v>
      </c>
      <c r="I22" s="93">
        <v>12997</v>
      </c>
      <c r="J22" s="93">
        <v>16829</v>
      </c>
      <c r="K22" s="93">
        <v>7531</v>
      </c>
      <c r="L22" s="93">
        <v>12662</v>
      </c>
      <c r="M22" s="93">
        <v>4513</v>
      </c>
      <c r="N22" s="93">
        <v>8857</v>
      </c>
      <c r="O22" s="93">
        <v>2138</v>
      </c>
    </row>
    <row r="23" spans="1:15" x14ac:dyDescent="0.2">
      <c r="A23" s="105" t="s">
        <v>22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</row>
    <row r="24" spans="1:15" x14ac:dyDescent="0.2">
      <c r="A24" s="129" t="s">
        <v>6</v>
      </c>
      <c r="B24" s="93">
        <v>72297</v>
      </c>
      <c r="C24" s="93">
        <v>31688</v>
      </c>
      <c r="D24" s="93">
        <v>184</v>
      </c>
      <c r="E24" s="93">
        <v>88</v>
      </c>
      <c r="F24" s="93">
        <v>12844</v>
      </c>
      <c r="G24" s="93">
        <v>6557</v>
      </c>
      <c r="H24" s="93">
        <v>24082</v>
      </c>
      <c r="I24" s="93">
        <v>12031</v>
      </c>
      <c r="J24" s="93">
        <v>15809</v>
      </c>
      <c r="K24" s="93">
        <v>7071</v>
      </c>
      <c r="L24" s="93">
        <v>11461</v>
      </c>
      <c r="M24" s="93">
        <v>4042</v>
      </c>
      <c r="N24" s="93">
        <v>7917</v>
      </c>
      <c r="O24" s="93">
        <v>1899</v>
      </c>
    </row>
    <row r="25" spans="1:15" x14ac:dyDescent="0.2">
      <c r="A25" s="130" t="s">
        <v>29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</row>
    <row r="26" spans="1:15" x14ac:dyDescent="0.2">
      <c r="A26" s="133" t="s">
        <v>7</v>
      </c>
      <c r="B26" s="93">
        <v>66260</v>
      </c>
      <c r="C26" s="93">
        <v>29286</v>
      </c>
      <c r="D26" s="93">
        <v>162</v>
      </c>
      <c r="E26" s="93">
        <v>82</v>
      </c>
      <c r="F26" s="93">
        <v>12254</v>
      </c>
      <c r="G26" s="93">
        <v>6243</v>
      </c>
      <c r="H26" s="93">
        <v>22215</v>
      </c>
      <c r="I26" s="93">
        <v>11056</v>
      </c>
      <c r="J26" s="93">
        <v>14562</v>
      </c>
      <c r="K26" s="93">
        <v>6569</v>
      </c>
      <c r="L26" s="93">
        <v>10445</v>
      </c>
      <c r="M26" s="93">
        <v>3722</v>
      </c>
      <c r="N26" s="93">
        <v>6622</v>
      </c>
      <c r="O26" s="93">
        <v>1614</v>
      </c>
    </row>
    <row r="27" spans="1:15" x14ac:dyDescent="0.2">
      <c r="A27" s="134" t="s">
        <v>30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</row>
    <row r="28" spans="1:15" x14ac:dyDescent="0.2">
      <c r="A28" s="135" t="s">
        <v>23</v>
      </c>
      <c r="B28" s="95" t="s">
        <v>2</v>
      </c>
      <c r="C28" s="95" t="s">
        <v>2</v>
      </c>
      <c r="D28" s="95" t="s">
        <v>2</v>
      </c>
      <c r="E28" s="95" t="s">
        <v>2</v>
      </c>
      <c r="F28" s="95" t="s">
        <v>2</v>
      </c>
      <c r="G28" s="95" t="s">
        <v>2</v>
      </c>
      <c r="H28" s="95" t="s">
        <v>2</v>
      </c>
      <c r="I28" s="95" t="s">
        <v>2</v>
      </c>
      <c r="J28" s="95" t="s">
        <v>2</v>
      </c>
      <c r="K28" s="95" t="s">
        <v>2</v>
      </c>
      <c r="L28" s="95" t="s">
        <v>2</v>
      </c>
      <c r="M28" s="95" t="s">
        <v>2</v>
      </c>
      <c r="N28" s="95" t="s">
        <v>2</v>
      </c>
      <c r="O28" s="95" t="s">
        <v>2</v>
      </c>
    </row>
    <row r="29" spans="1:15" x14ac:dyDescent="0.2">
      <c r="A29" s="136" t="s">
        <v>189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5" x14ac:dyDescent="0.2">
      <c r="A30" s="135" t="s">
        <v>24</v>
      </c>
      <c r="B30" s="95">
        <v>3093</v>
      </c>
      <c r="C30" s="95">
        <v>1192</v>
      </c>
      <c r="D30" s="95">
        <v>2</v>
      </c>
      <c r="E30" s="95" t="s">
        <v>2</v>
      </c>
      <c r="F30" s="95">
        <v>562</v>
      </c>
      <c r="G30" s="95">
        <v>266</v>
      </c>
      <c r="H30" s="95">
        <v>860</v>
      </c>
      <c r="I30" s="95">
        <v>350</v>
      </c>
      <c r="J30" s="95">
        <v>668</v>
      </c>
      <c r="K30" s="95">
        <v>287</v>
      </c>
      <c r="L30" s="95">
        <v>627</v>
      </c>
      <c r="M30" s="95">
        <v>197</v>
      </c>
      <c r="N30" s="95">
        <v>374</v>
      </c>
      <c r="O30" s="95" t="s">
        <v>2</v>
      </c>
    </row>
    <row r="31" spans="1:15" x14ac:dyDescent="0.2">
      <c r="A31" s="136" t="s">
        <v>190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</row>
    <row r="32" spans="1:15" x14ac:dyDescent="0.2">
      <c r="A32" s="135" t="s">
        <v>25</v>
      </c>
      <c r="B32" s="95">
        <v>53600</v>
      </c>
      <c r="C32" s="95">
        <v>22997</v>
      </c>
      <c r="D32" s="95">
        <v>149</v>
      </c>
      <c r="E32" s="95">
        <v>74</v>
      </c>
      <c r="F32" s="95">
        <v>9877</v>
      </c>
      <c r="G32" s="95">
        <v>4852</v>
      </c>
      <c r="H32" s="95">
        <v>18224</v>
      </c>
      <c r="I32" s="95">
        <v>8860</v>
      </c>
      <c r="J32" s="95">
        <v>11602</v>
      </c>
      <c r="K32" s="95">
        <v>5140</v>
      </c>
      <c r="L32" s="95">
        <v>8221</v>
      </c>
      <c r="M32" s="95">
        <v>2783</v>
      </c>
      <c r="N32" s="95">
        <v>5527</v>
      </c>
      <c r="O32" s="95">
        <v>1288</v>
      </c>
    </row>
    <row r="33" spans="1:15" x14ac:dyDescent="0.2">
      <c r="A33" s="136" t="s">
        <v>191</v>
      </c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</row>
    <row r="34" spans="1:15" x14ac:dyDescent="0.2">
      <c r="A34" s="135" t="s">
        <v>27</v>
      </c>
      <c r="B34" s="95">
        <v>480</v>
      </c>
      <c r="C34" s="95">
        <v>71</v>
      </c>
      <c r="D34" s="95">
        <v>0</v>
      </c>
      <c r="E34" s="95">
        <v>0</v>
      </c>
      <c r="F34" s="95">
        <v>56</v>
      </c>
      <c r="G34" s="95">
        <v>18</v>
      </c>
      <c r="H34" s="95">
        <v>112</v>
      </c>
      <c r="I34" s="95">
        <v>22</v>
      </c>
      <c r="J34" s="95">
        <v>135</v>
      </c>
      <c r="K34" s="95">
        <v>14</v>
      </c>
      <c r="L34" s="95">
        <v>90</v>
      </c>
      <c r="M34" s="95">
        <v>8</v>
      </c>
      <c r="N34" s="95">
        <v>87</v>
      </c>
      <c r="O34" s="95">
        <v>9</v>
      </c>
    </row>
    <row r="35" spans="1:15" x14ac:dyDescent="0.2">
      <c r="A35" s="136" t="s">
        <v>192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</row>
    <row r="36" spans="1:15" x14ac:dyDescent="0.2">
      <c r="A36" s="135" t="s">
        <v>26</v>
      </c>
      <c r="B36" s="95" t="s">
        <v>2</v>
      </c>
      <c r="C36" s="95" t="s">
        <v>2</v>
      </c>
      <c r="D36" s="95" t="s">
        <v>2</v>
      </c>
      <c r="E36" s="95" t="s">
        <v>2</v>
      </c>
      <c r="F36" s="95" t="s">
        <v>2</v>
      </c>
      <c r="G36" s="95" t="s">
        <v>2</v>
      </c>
      <c r="H36" s="95" t="s">
        <v>2</v>
      </c>
      <c r="I36" s="95" t="s">
        <v>2</v>
      </c>
      <c r="J36" s="95" t="s">
        <v>2</v>
      </c>
      <c r="K36" s="95" t="s">
        <v>2</v>
      </c>
      <c r="L36" s="95" t="s">
        <v>2</v>
      </c>
      <c r="M36" s="95" t="s">
        <v>2</v>
      </c>
      <c r="N36" s="95" t="s">
        <v>2</v>
      </c>
      <c r="O36" s="95" t="s">
        <v>2</v>
      </c>
    </row>
    <row r="37" spans="1:15" x14ac:dyDescent="0.2">
      <c r="A37" s="136" t="s">
        <v>193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</row>
    <row r="38" spans="1:15" x14ac:dyDescent="0.2">
      <c r="A38" s="135" t="s">
        <v>28</v>
      </c>
      <c r="B38" s="93">
        <v>8519</v>
      </c>
      <c r="C38" s="93">
        <v>4860</v>
      </c>
      <c r="D38" s="93">
        <v>10</v>
      </c>
      <c r="E38" s="93">
        <v>6</v>
      </c>
      <c r="F38" s="93">
        <v>1655</v>
      </c>
      <c r="G38" s="93">
        <v>1055</v>
      </c>
      <c r="H38" s="93">
        <v>2830</v>
      </c>
      <c r="I38" s="93">
        <v>1755</v>
      </c>
      <c r="J38" s="93">
        <v>2049</v>
      </c>
      <c r="K38" s="93">
        <v>1101</v>
      </c>
      <c r="L38" s="93">
        <v>1430</v>
      </c>
      <c r="M38" s="93">
        <v>722</v>
      </c>
      <c r="N38" s="93">
        <v>545</v>
      </c>
      <c r="O38" s="93">
        <v>221</v>
      </c>
    </row>
    <row r="39" spans="1:15" x14ac:dyDescent="0.2">
      <c r="A39" s="136" t="s">
        <v>194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</row>
    <row r="40" spans="1:15" x14ac:dyDescent="0.2">
      <c r="A40" s="133" t="s">
        <v>9</v>
      </c>
      <c r="B40" s="93">
        <v>6037</v>
      </c>
      <c r="C40" s="93">
        <v>2402</v>
      </c>
      <c r="D40" s="93">
        <v>22</v>
      </c>
      <c r="E40" s="93">
        <v>6</v>
      </c>
      <c r="F40" s="93">
        <v>590</v>
      </c>
      <c r="G40" s="93">
        <v>314</v>
      </c>
      <c r="H40" s="93">
        <v>1867</v>
      </c>
      <c r="I40" s="93">
        <v>975</v>
      </c>
      <c r="J40" s="93">
        <v>1247</v>
      </c>
      <c r="K40" s="93">
        <v>502</v>
      </c>
      <c r="L40" s="93">
        <v>1016</v>
      </c>
      <c r="M40" s="93">
        <v>320</v>
      </c>
      <c r="N40" s="93">
        <v>1295</v>
      </c>
      <c r="O40" s="93">
        <v>285</v>
      </c>
    </row>
    <row r="41" spans="1:15" x14ac:dyDescent="0.2">
      <c r="A41" s="133" t="s">
        <v>31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</row>
    <row r="42" spans="1:15" x14ac:dyDescent="0.2">
      <c r="A42" s="129" t="s">
        <v>5</v>
      </c>
      <c r="B42" s="93">
        <v>6713</v>
      </c>
      <c r="C42" s="93">
        <v>2864</v>
      </c>
      <c r="D42" s="93">
        <v>31</v>
      </c>
      <c r="E42" s="93">
        <v>15</v>
      </c>
      <c r="F42" s="93">
        <v>1538</v>
      </c>
      <c r="G42" s="93">
        <v>713</v>
      </c>
      <c r="H42" s="93">
        <v>1983</v>
      </c>
      <c r="I42" s="93">
        <v>966</v>
      </c>
      <c r="J42" s="93">
        <v>1020</v>
      </c>
      <c r="K42" s="93">
        <v>460</v>
      </c>
      <c r="L42" s="93">
        <v>1201</v>
      </c>
      <c r="M42" s="93">
        <v>471</v>
      </c>
      <c r="N42" s="93">
        <v>940</v>
      </c>
      <c r="O42" s="93">
        <v>239</v>
      </c>
    </row>
    <row r="43" spans="1:15" x14ac:dyDescent="0.2">
      <c r="A43" s="130" t="s">
        <v>32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</row>
  </sheetData>
  <mergeCells count="11">
    <mergeCell ref="A4:A7"/>
    <mergeCell ref="B7:O7"/>
    <mergeCell ref="D5:E5"/>
    <mergeCell ref="F5:G5"/>
    <mergeCell ref="H5:I5"/>
    <mergeCell ref="J5:K5"/>
    <mergeCell ref="L5:M5"/>
    <mergeCell ref="N5:O5"/>
    <mergeCell ref="B4:B6"/>
    <mergeCell ref="C4:C6"/>
    <mergeCell ref="D4:O4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/>
  </sheetViews>
  <sheetFormatPr defaultRowHeight="12.75" x14ac:dyDescent="0.2"/>
  <cols>
    <col min="1" max="1" width="28" style="17" customWidth="1"/>
    <col min="2" max="2" width="15.28515625" style="17" customWidth="1"/>
    <col min="3" max="3" width="17.42578125" style="17" customWidth="1"/>
    <col min="4" max="15" width="16.85546875" style="17" customWidth="1"/>
    <col min="16" max="16384" width="9.140625" style="17"/>
  </cols>
  <sheetData>
    <row r="1" spans="1:15" x14ac:dyDescent="0.2">
      <c r="A1" s="137" t="s">
        <v>207</v>
      </c>
    </row>
    <row r="2" spans="1:15" x14ac:dyDescent="0.2">
      <c r="A2" s="36" t="s">
        <v>216</v>
      </c>
    </row>
    <row r="4" spans="1:15" ht="15" customHeight="1" x14ac:dyDescent="0.2">
      <c r="A4" s="344" t="s">
        <v>262</v>
      </c>
      <c r="B4" s="297" t="s">
        <v>347</v>
      </c>
      <c r="C4" s="297" t="s">
        <v>348</v>
      </c>
      <c r="D4" s="368" t="s">
        <v>341</v>
      </c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</row>
    <row r="5" spans="1:15" ht="27.75" customHeight="1" x14ac:dyDescent="0.2">
      <c r="A5" s="345"/>
      <c r="B5" s="297"/>
      <c r="C5" s="297"/>
      <c r="D5" s="297" t="s">
        <v>342</v>
      </c>
      <c r="E5" s="297"/>
      <c r="F5" s="297" t="s">
        <v>202</v>
      </c>
      <c r="G5" s="297"/>
      <c r="H5" s="297" t="s">
        <v>203</v>
      </c>
      <c r="I5" s="297"/>
      <c r="J5" s="297" t="s">
        <v>204</v>
      </c>
      <c r="K5" s="297"/>
      <c r="L5" s="297" t="s">
        <v>205</v>
      </c>
      <c r="M5" s="297"/>
      <c r="N5" s="297" t="s">
        <v>343</v>
      </c>
      <c r="O5" s="297"/>
    </row>
    <row r="6" spans="1:15" ht="25.5" x14ac:dyDescent="0.2">
      <c r="A6" s="345"/>
      <c r="B6" s="297"/>
      <c r="C6" s="297"/>
      <c r="D6" s="108" t="s">
        <v>344</v>
      </c>
      <c r="E6" s="108" t="s">
        <v>345</v>
      </c>
      <c r="F6" s="108" t="s">
        <v>344</v>
      </c>
      <c r="G6" s="108" t="s">
        <v>345</v>
      </c>
      <c r="H6" s="108" t="s">
        <v>344</v>
      </c>
      <c r="I6" s="108" t="s">
        <v>345</v>
      </c>
      <c r="J6" s="108" t="s">
        <v>344</v>
      </c>
      <c r="K6" s="108" t="s">
        <v>345</v>
      </c>
      <c r="L6" s="108" t="s">
        <v>344</v>
      </c>
      <c r="M6" s="108" t="s">
        <v>345</v>
      </c>
      <c r="N6" s="108" t="s">
        <v>344</v>
      </c>
      <c r="O6" s="108" t="s">
        <v>345</v>
      </c>
    </row>
    <row r="7" spans="1:15" ht="30" customHeight="1" x14ac:dyDescent="0.2">
      <c r="A7" s="345"/>
      <c r="B7" s="369" t="s">
        <v>346</v>
      </c>
      <c r="C7" s="370"/>
      <c r="D7" s="370"/>
      <c r="E7" s="370"/>
      <c r="F7" s="370"/>
      <c r="G7" s="370"/>
      <c r="H7" s="370"/>
      <c r="I7" s="370"/>
      <c r="J7" s="370"/>
      <c r="K7" s="370"/>
      <c r="L7" s="370"/>
      <c r="M7" s="370"/>
      <c r="N7" s="370"/>
      <c r="O7" s="371"/>
    </row>
    <row r="8" spans="1:15" ht="25.5" x14ac:dyDescent="0.2">
      <c r="A8" s="138" t="s">
        <v>33</v>
      </c>
      <c r="B8" s="139">
        <v>91708</v>
      </c>
      <c r="C8" s="139">
        <v>39438</v>
      </c>
      <c r="D8" s="139">
        <v>396</v>
      </c>
      <c r="E8" s="139">
        <v>178</v>
      </c>
      <c r="F8" s="139">
        <v>18461</v>
      </c>
      <c r="G8" s="139">
        <v>8958</v>
      </c>
      <c r="H8" s="139">
        <v>29542</v>
      </c>
      <c r="I8" s="139">
        <v>14443</v>
      </c>
      <c r="J8" s="139">
        <v>18575</v>
      </c>
      <c r="K8" s="139">
        <v>8234</v>
      </c>
      <c r="L8" s="139">
        <v>14579</v>
      </c>
      <c r="M8" s="139">
        <v>5198</v>
      </c>
      <c r="N8" s="139">
        <v>10155</v>
      </c>
      <c r="O8" s="139">
        <v>2427</v>
      </c>
    </row>
    <row r="9" spans="1:15" x14ac:dyDescent="0.2">
      <c r="A9" s="140" t="s">
        <v>37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</row>
    <row r="10" spans="1:15" ht="25.5" x14ac:dyDescent="0.2">
      <c r="A10" s="141" t="s">
        <v>38</v>
      </c>
      <c r="B10" s="93">
        <v>5399</v>
      </c>
      <c r="C10" s="93">
        <v>2341</v>
      </c>
      <c r="D10" s="93">
        <v>31</v>
      </c>
      <c r="E10" s="93">
        <v>18</v>
      </c>
      <c r="F10" s="93">
        <v>1376</v>
      </c>
      <c r="G10" s="93">
        <v>649</v>
      </c>
      <c r="H10" s="93">
        <v>1605</v>
      </c>
      <c r="I10" s="93">
        <v>772</v>
      </c>
      <c r="J10" s="93">
        <v>791</v>
      </c>
      <c r="K10" s="93">
        <v>367</v>
      </c>
      <c r="L10" s="93">
        <v>859</v>
      </c>
      <c r="M10" s="93">
        <v>326</v>
      </c>
      <c r="N10" s="93">
        <v>737</v>
      </c>
      <c r="O10" s="93">
        <v>209</v>
      </c>
    </row>
    <row r="11" spans="1:15" ht="25.5" x14ac:dyDescent="0.2">
      <c r="A11" s="142" t="s">
        <v>39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</row>
    <row r="12" spans="1:15" x14ac:dyDescent="0.2">
      <c r="A12" s="141" t="s">
        <v>34</v>
      </c>
      <c r="B12" s="93">
        <v>10146</v>
      </c>
      <c r="C12" s="93">
        <v>4037</v>
      </c>
      <c r="D12" s="93">
        <v>102</v>
      </c>
      <c r="E12" s="93">
        <v>39</v>
      </c>
      <c r="F12" s="93">
        <v>2637</v>
      </c>
      <c r="G12" s="93">
        <v>1106</v>
      </c>
      <c r="H12" s="93">
        <v>2581</v>
      </c>
      <c r="I12" s="93">
        <v>1193</v>
      </c>
      <c r="J12" s="93">
        <v>1537</v>
      </c>
      <c r="K12" s="93">
        <v>651</v>
      </c>
      <c r="L12" s="93">
        <v>1927</v>
      </c>
      <c r="M12" s="93">
        <v>742</v>
      </c>
      <c r="N12" s="93">
        <v>1362</v>
      </c>
      <c r="O12" s="93">
        <v>306</v>
      </c>
    </row>
    <row r="13" spans="1:15" x14ac:dyDescent="0.2">
      <c r="A13" s="141" t="s">
        <v>41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</row>
    <row r="14" spans="1:15" ht="25.5" x14ac:dyDescent="0.2">
      <c r="A14" s="143" t="s">
        <v>42</v>
      </c>
      <c r="B14" s="93">
        <v>1729</v>
      </c>
      <c r="C14" s="93">
        <v>840</v>
      </c>
      <c r="D14" s="93">
        <v>9</v>
      </c>
      <c r="E14" s="93">
        <v>3</v>
      </c>
      <c r="F14" s="93">
        <v>383</v>
      </c>
      <c r="G14" s="93">
        <v>224</v>
      </c>
      <c r="H14" s="93">
        <v>452</v>
      </c>
      <c r="I14" s="93">
        <v>262</v>
      </c>
      <c r="J14" s="93">
        <v>341</v>
      </c>
      <c r="K14" s="93">
        <v>151</v>
      </c>
      <c r="L14" s="93">
        <v>339</v>
      </c>
      <c r="M14" s="93">
        <v>147</v>
      </c>
      <c r="N14" s="93">
        <v>205</v>
      </c>
      <c r="O14" s="93">
        <v>53</v>
      </c>
    </row>
    <row r="15" spans="1:15" ht="25.5" x14ac:dyDescent="0.2">
      <c r="A15" s="144" t="s">
        <v>43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</row>
    <row r="16" spans="1:15" x14ac:dyDescent="0.2">
      <c r="A16" s="141" t="s">
        <v>35</v>
      </c>
      <c r="B16" s="93">
        <v>72297</v>
      </c>
      <c r="C16" s="93">
        <v>31688</v>
      </c>
      <c r="D16" s="93">
        <v>184</v>
      </c>
      <c r="E16" s="93">
        <v>88</v>
      </c>
      <c r="F16" s="93">
        <v>12844</v>
      </c>
      <c r="G16" s="93">
        <v>6557</v>
      </c>
      <c r="H16" s="93">
        <v>24082</v>
      </c>
      <c r="I16" s="93">
        <v>12031</v>
      </c>
      <c r="J16" s="93">
        <v>15809</v>
      </c>
      <c r="K16" s="93">
        <v>7071</v>
      </c>
      <c r="L16" s="93">
        <v>11461</v>
      </c>
      <c r="M16" s="93">
        <v>4042</v>
      </c>
      <c r="N16" s="93">
        <v>7917</v>
      </c>
      <c r="O16" s="93">
        <v>1899</v>
      </c>
    </row>
    <row r="17" spans="1:15" x14ac:dyDescent="0.2">
      <c r="A17" s="142" t="s">
        <v>29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1:15" x14ac:dyDescent="0.2">
      <c r="A18" s="141" t="s">
        <v>36</v>
      </c>
      <c r="B18" s="93">
        <v>3866</v>
      </c>
      <c r="C18" s="93">
        <v>1372</v>
      </c>
      <c r="D18" s="93">
        <v>79</v>
      </c>
      <c r="E18" s="93">
        <v>33</v>
      </c>
      <c r="F18" s="93">
        <v>1604</v>
      </c>
      <c r="G18" s="93">
        <v>646</v>
      </c>
      <c r="H18" s="93">
        <v>1274</v>
      </c>
      <c r="I18" s="93">
        <v>447</v>
      </c>
      <c r="J18" s="93">
        <v>438</v>
      </c>
      <c r="K18" s="93">
        <v>145</v>
      </c>
      <c r="L18" s="93">
        <v>332</v>
      </c>
      <c r="M18" s="93">
        <v>88</v>
      </c>
      <c r="N18" s="93">
        <v>139</v>
      </c>
      <c r="O18" s="93">
        <v>13</v>
      </c>
    </row>
    <row r="19" spans="1:15" x14ac:dyDescent="0.2">
      <c r="A19" s="145" t="s">
        <v>32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</row>
    <row r="20" spans="1:15" x14ac:dyDescent="0.2"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</row>
  </sheetData>
  <mergeCells count="11">
    <mergeCell ref="A4:A7"/>
    <mergeCell ref="B7:O7"/>
    <mergeCell ref="J5:K5"/>
    <mergeCell ref="L5:M5"/>
    <mergeCell ref="N5:O5"/>
    <mergeCell ref="B4:B6"/>
    <mergeCell ref="C4:C6"/>
    <mergeCell ref="D4:O4"/>
    <mergeCell ref="D5:E5"/>
    <mergeCell ref="F5:G5"/>
    <mergeCell ref="H5:I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showGridLines="0" zoomScale="90" zoomScaleNormal="90" workbookViewId="0">
      <selection sqref="A1:D2"/>
    </sheetView>
  </sheetViews>
  <sheetFormatPr defaultColWidth="9.140625" defaultRowHeight="12.75" x14ac:dyDescent="0.2"/>
  <cols>
    <col min="1" max="1" width="8.28515625" style="37" customWidth="1"/>
    <col min="2" max="2" width="23.5703125" style="37" customWidth="1"/>
    <col min="3" max="3" width="20.85546875" style="37" bestFit="1" customWidth="1"/>
    <col min="4" max="4" width="35.140625" style="37" bestFit="1" customWidth="1"/>
    <col min="5" max="11" width="15.5703125" style="37" customWidth="1"/>
    <col min="12" max="12" width="6.28515625" style="37" customWidth="1"/>
    <col min="13" max="16384" width="9.140625" style="37"/>
  </cols>
  <sheetData>
    <row r="1" spans="1:11" ht="14.25" customHeight="1" x14ac:dyDescent="0.2">
      <c r="A1" s="37" t="s">
        <v>209</v>
      </c>
    </row>
    <row r="2" spans="1:11" ht="18" customHeight="1" x14ac:dyDescent="0.2">
      <c r="A2" s="377" t="s">
        <v>217</v>
      </c>
      <c r="B2" s="378"/>
      <c r="C2" s="378"/>
      <c r="D2" s="378"/>
    </row>
    <row r="4" spans="1:11" ht="21" customHeight="1" x14ac:dyDescent="0.2">
      <c r="A4" s="379" t="s">
        <v>250</v>
      </c>
      <c r="B4" s="379"/>
      <c r="C4" s="379"/>
      <c r="D4" s="379"/>
      <c r="E4" s="344" t="s">
        <v>349</v>
      </c>
      <c r="F4" s="374" t="s">
        <v>350</v>
      </c>
      <c r="G4" s="375"/>
      <c r="H4" s="375"/>
      <c r="I4" s="375"/>
      <c r="J4" s="375"/>
      <c r="K4" s="376"/>
    </row>
    <row r="5" spans="1:11" ht="35.25" customHeight="1" x14ac:dyDescent="0.2">
      <c r="A5" s="379"/>
      <c r="B5" s="379"/>
      <c r="C5" s="379"/>
      <c r="D5" s="379"/>
      <c r="E5" s="346"/>
      <c r="F5" s="146" t="s">
        <v>351</v>
      </c>
      <c r="G5" s="146" t="s">
        <v>202</v>
      </c>
      <c r="H5" s="146" t="s">
        <v>203</v>
      </c>
      <c r="I5" s="146" t="s">
        <v>204</v>
      </c>
      <c r="J5" s="146" t="s">
        <v>205</v>
      </c>
      <c r="K5" s="146" t="s">
        <v>352</v>
      </c>
    </row>
    <row r="6" spans="1:11" ht="35.25" customHeight="1" x14ac:dyDescent="0.2">
      <c r="A6" s="379"/>
      <c r="B6" s="379"/>
      <c r="C6" s="379"/>
      <c r="D6" s="379"/>
      <c r="E6" s="297" t="s">
        <v>346</v>
      </c>
      <c r="F6" s="297"/>
      <c r="G6" s="297"/>
      <c r="H6" s="297"/>
      <c r="I6" s="297"/>
      <c r="J6" s="297"/>
      <c r="K6" s="297"/>
    </row>
    <row r="7" spans="1:11" x14ac:dyDescent="0.2">
      <c r="A7" s="147" t="s">
        <v>44</v>
      </c>
      <c r="B7" s="147"/>
      <c r="C7" s="147"/>
      <c r="D7" s="147"/>
      <c r="E7" s="148">
        <v>132547</v>
      </c>
      <c r="F7" s="148">
        <v>2575</v>
      </c>
      <c r="G7" s="148">
        <v>37872</v>
      </c>
      <c r="H7" s="148">
        <v>41801</v>
      </c>
      <c r="I7" s="148">
        <v>22691</v>
      </c>
      <c r="J7" s="148">
        <v>16936</v>
      </c>
      <c r="K7" s="148">
        <v>10672</v>
      </c>
    </row>
    <row r="8" spans="1:11" x14ac:dyDescent="0.2">
      <c r="A8" s="372"/>
      <c r="B8" s="372" t="s">
        <v>45</v>
      </c>
      <c r="C8" s="147"/>
      <c r="D8" s="147"/>
      <c r="E8" s="148">
        <v>9014</v>
      </c>
      <c r="F8" s="148">
        <v>56</v>
      </c>
      <c r="G8" s="148">
        <v>2213</v>
      </c>
      <c r="H8" s="148">
        <v>2867</v>
      </c>
      <c r="I8" s="148">
        <v>1643</v>
      </c>
      <c r="J8" s="148">
        <v>1357</v>
      </c>
      <c r="K8" s="148">
        <v>878</v>
      </c>
    </row>
    <row r="9" spans="1:11" x14ac:dyDescent="0.2">
      <c r="A9" s="373"/>
      <c r="B9" s="373"/>
      <c r="C9" s="372" t="s">
        <v>46</v>
      </c>
      <c r="D9" s="147"/>
      <c r="E9" s="148">
        <v>7561</v>
      </c>
      <c r="F9" s="148">
        <v>37</v>
      </c>
      <c r="G9" s="148">
        <v>1926</v>
      </c>
      <c r="H9" s="148">
        <v>2439</v>
      </c>
      <c r="I9" s="148">
        <v>1318</v>
      </c>
      <c r="J9" s="148">
        <v>1080</v>
      </c>
      <c r="K9" s="148">
        <v>761</v>
      </c>
    </row>
    <row r="10" spans="1:11" x14ac:dyDescent="0.2">
      <c r="A10" s="373"/>
      <c r="B10" s="373"/>
      <c r="C10" s="373"/>
      <c r="D10" s="147" t="s">
        <v>47</v>
      </c>
      <c r="E10" s="148">
        <v>297</v>
      </c>
      <c r="F10" s="148">
        <v>2</v>
      </c>
      <c r="G10" s="148">
        <v>123</v>
      </c>
      <c r="H10" s="148">
        <v>117</v>
      </c>
      <c r="I10" s="148">
        <v>27</v>
      </c>
      <c r="J10" s="148">
        <v>22</v>
      </c>
      <c r="K10" s="148">
        <v>6</v>
      </c>
    </row>
    <row r="11" spans="1:11" x14ac:dyDescent="0.2">
      <c r="A11" s="373"/>
      <c r="B11" s="373"/>
      <c r="C11" s="373"/>
      <c r="D11" s="147" t="s">
        <v>48</v>
      </c>
      <c r="E11" s="148">
        <v>6542</v>
      </c>
      <c r="F11" s="148">
        <v>30</v>
      </c>
      <c r="G11" s="148">
        <v>1594</v>
      </c>
      <c r="H11" s="148">
        <v>2099</v>
      </c>
      <c r="I11" s="148">
        <v>1152</v>
      </c>
      <c r="J11" s="148">
        <v>945</v>
      </c>
      <c r="K11" s="148">
        <v>722</v>
      </c>
    </row>
    <row r="12" spans="1:11" x14ac:dyDescent="0.2">
      <c r="A12" s="373"/>
      <c r="B12" s="373"/>
      <c r="C12" s="373"/>
      <c r="D12" s="147" t="s">
        <v>49</v>
      </c>
      <c r="E12" s="148">
        <v>220</v>
      </c>
      <c r="F12" s="148" t="s">
        <v>8</v>
      </c>
      <c r="G12" s="148">
        <v>44</v>
      </c>
      <c r="H12" s="148">
        <v>66</v>
      </c>
      <c r="I12" s="148">
        <v>55</v>
      </c>
      <c r="J12" s="148">
        <v>41</v>
      </c>
      <c r="K12" s="148">
        <v>14</v>
      </c>
    </row>
    <row r="13" spans="1:11" x14ac:dyDescent="0.2">
      <c r="A13" s="373"/>
      <c r="B13" s="373"/>
      <c r="C13" s="373"/>
      <c r="D13" s="147" t="s">
        <v>50</v>
      </c>
      <c r="E13" s="148">
        <v>119</v>
      </c>
      <c r="F13" s="148" t="s">
        <v>2</v>
      </c>
      <c r="G13" s="148">
        <v>69</v>
      </c>
      <c r="H13" s="148">
        <v>29</v>
      </c>
      <c r="I13" s="148">
        <v>9</v>
      </c>
      <c r="J13" s="148">
        <v>9</v>
      </c>
      <c r="K13" s="148" t="s">
        <v>2</v>
      </c>
    </row>
    <row r="14" spans="1:11" x14ac:dyDescent="0.2">
      <c r="A14" s="373"/>
      <c r="B14" s="373"/>
      <c r="C14" s="373"/>
      <c r="D14" s="147" t="s">
        <v>51</v>
      </c>
      <c r="E14" s="148">
        <v>383</v>
      </c>
      <c r="F14" s="148" t="s">
        <v>2</v>
      </c>
      <c r="G14" s="148">
        <v>96</v>
      </c>
      <c r="H14" s="148">
        <v>128</v>
      </c>
      <c r="I14" s="148">
        <v>75</v>
      </c>
      <c r="J14" s="148">
        <v>63</v>
      </c>
      <c r="K14" s="148" t="s">
        <v>2</v>
      </c>
    </row>
    <row r="15" spans="1:11" x14ac:dyDescent="0.2">
      <c r="A15" s="373"/>
      <c r="B15" s="373"/>
      <c r="C15" s="372" t="s">
        <v>148</v>
      </c>
      <c r="D15" s="147"/>
      <c r="E15" s="148">
        <v>1453</v>
      </c>
      <c r="F15" s="148">
        <v>19</v>
      </c>
      <c r="G15" s="148">
        <v>287</v>
      </c>
      <c r="H15" s="148">
        <v>428</v>
      </c>
      <c r="I15" s="148">
        <v>325</v>
      </c>
      <c r="J15" s="148">
        <v>277</v>
      </c>
      <c r="K15" s="148">
        <v>117</v>
      </c>
    </row>
    <row r="16" spans="1:11" x14ac:dyDescent="0.2">
      <c r="A16" s="373"/>
      <c r="B16" s="373"/>
      <c r="C16" s="373"/>
      <c r="D16" s="147" t="s">
        <v>53</v>
      </c>
      <c r="E16" s="148">
        <v>1310</v>
      </c>
      <c r="F16" s="148" t="s">
        <v>2</v>
      </c>
      <c r="G16" s="148">
        <v>259</v>
      </c>
      <c r="H16" s="148">
        <v>382</v>
      </c>
      <c r="I16" s="148">
        <v>290</v>
      </c>
      <c r="J16" s="148" t="s">
        <v>2</v>
      </c>
      <c r="K16" s="148">
        <v>117</v>
      </c>
    </row>
    <row r="17" spans="1:11" ht="25.5" x14ac:dyDescent="0.2">
      <c r="A17" s="373"/>
      <c r="B17" s="373"/>
      <c r="C17" s="373"/>
      <c r="D17" s="147" t="s">
        <v>54</v>
      </c>
      <c r="E17" s="148">
        <v>143</v>
      </c>
      <c r="F17" s="148" t="s">
        <v>2</v>
      </c>
      <c r="G17" s="148">
        <v>28</v>
      </c>
      <c r="H17" s="148">
        <v>46</v>
      </c>
      <c r="I17" s="148">
        <v>35</v>
      </c>
      <c r="J17" s="148" t="s">
        <v>2</v>
      </c>
      <c r="K17" s="148" t="s">
        <v>8</v>
      </c>
    </row>
    <row r="18" spans="1:11" x14ac:dyDescent="0.2">
      <c r="A18" s="373"/>
      <c r="B18" s="372" t="s">
        <v>180</v>
      </c>
      <c r="C18" s="147"/>
      <c r="D18" s="147"/>
      <c r="E18" s="148">
        <v>36808</v>
      </c>
      <c r="F18" s="148">
        <v>1119</v>
      </c>
      <c r="G18" s="148">
        <v>11444</v>
      </c>
      <c r="H18" s="148">
        <v>10731</v>
      </c>
      <c r="I18" s="148">
        <v>5406</v>
      </c>
      <c r="J18" s="148">
        <v>4829</v>
      </c>
      <c r="K18" s="148">
        <v>3279</v>
      </c>
    </row>
    <row r="19" spans="1:11" x14ac:dyDescent="0.2">
      <c r="A19" s="373"/>
      <c r="B19" s="373"/>
      <c r="C19" s="372" t="s">
        <v>56</v>
      </c>
      <c r="D19" s="147"/>
      <c r="E19" s="148">
        <v>1466</v>
      </c>
      <c r="F19" s="148">
        <v>25</v>
      </c>
      <c r="G19" s="148">
        <v>297</v>
      </c>
      <c r="H19" s="148">
        <v>423</v>
      </c>
      <c r="I19" s="148">
        <v>295</v>
      </c>
      <c r="J19" s="148">
        <v>262</v>
      </c>
      <c r="K19" s="148">
        <v>164</v>
      </c>
    </row>
    <row r="20" spans="1:11" x14ac:dyDescent="0.2">
      <c r="A20" s="373"/>
      <c r="B20" s="373"/>
      <c r="C20" s="373"/>
      <c r="D20" s="147" t="s">
        <v>57</v>
      </c>
      <c r="E20" s="148" t="s">
        <v>2</v>
      </c>
      <c r="F20" s="148" t="s">
        <v>8</v>
      </c>
      <c r="G20" s="148" t="s">
        <v>2</v>
      </c>
      <c r="H20" s="148" t="s">
        <v>2</v>
      </c>
      <c r="I20" s="148" t="s">
        <v>2</v>
      </c>
      <c r="J20" s="148" t="s">
        <v>2</v>
      </c>
      <c r="K20" s="148" t="s">
        <v>2</v>
      </c>
    </row>
    <row r="21" spans="1:11" x14ac:dyDescent="0.2">
      <c r="A21" s="373"/>
      <c r="B21" s="373"/>
      <c r="C21" s="373"/>
      <c r="D21" s="147" t="s">
        <v>58</v>
      </c>
      <c r="E21" s="148">
        <v>103</v>
      </c>
      <c r="F21" s="148">
        <v>11</v>
      </c>
      <c r="G21" s="148">
        <v>41</v>
      </c>
      <c r="H21" s="148">
        <v>29</v>
      </c>
      <c r="I21" s="148">
        <v>9</v>
      </c>
      <c r="J21" s="148">
        <v>9</v>
      </c>
      <c r="K21" s="148">
        <v>4</v>
      </c>
    </row>
    <row r="22" spans="1:11" x14ac:dyDescent="0.2">
      <c r="A22" s="373"/>
      <c r="B22" s="373"/>
      <c r="C22" s="373"/>
      <c r="D22" s="147" t="s">
        <v>59</v>
      </c>
      <c r="E22" s="148">
        <v>158</v>
      </c>
      <c r="F22" s="148" t="s">
        <v>2</v>
      </c>
      <c r="G22" s="148">
        <v>32</v>
      </c>
      <c r="H22" s="148">
        <v>33</v>
      </c>
      <c r="I22" s="148" t="s">
        <v>2</v>
      </c>
      <c r="J22" s="148" t="s">
        <v>2</v>
      </c>
      <c r="K22" s="148" t="s">
        <v>2</v>
      </c>
    </row>
    <row r="23" spans="1:11" x14ac:dyDescent="0.2">
      <c r="A23" s="373"/>
      <c r="B23" s="373"/>
      <c r="C23" s="373"/>
      <c r="D23" s="147" t="s">
        <v>60</v>
      </c>
      <c r="E23" s="148">
        <v>563</v>
      </c>
      <c r="F23" s="148" t="s">
        <v>8</v>
      </c>
      <c r="G23" s="148">
        <v>87</v>
      </c>
      <c r="H23" s="148">
        <v>143</v>
      </c>
      <c r="I23" s="148">
        <v>123</v>
      </c>
      <c r="J23" s="148">
        <v>136</v>
      </c>
      <c r="K23" s="148">
        <v>74</v>
      </c>
    </row>
    <row r="24" spans="1:11" x14ac:dyDescent="0.2">
      <c r="A24" s="373"/>
      <c r="B24" s="373"/>
      <c r="C24" s="373"/>
      <c r="D24" s="147" t="s">
        <v>61</v>
      </c>
      <c r="E24" s="148">
        <v>436</v>
      </c>
      <c r="F24" s="148" t="s">
        <v>2</v>
      </c>
      <c r="G24" s="148" t="s">
        <v>2</v>
      </c>
      <c r="H24" s="148">
        <v>145</v>
      </c>
      <c r="I24" s="148">
        <v>114</v>
      </c>
      <c r="J24" s="148">
        <v>86</v>
      </c>
      <c r="K24" s="148">
        <v>55</v>
      </c>
    </row>
    <row r="25" spans="1:11" x14ac:dyDescent="0.2">
      <c r="A25" s="373"/>
      <c r="B25" s="373"/>
      <c r="C25" s="373"/>
      <c r="D25" s="147" t="s">
        <v>62</v>
      </c>
      <c r="E25" s="148" t="s">
        <v>2</v>
      </c>
      <c r="F25" s="148">
        <v>5</v>
      </c>
      <c r="G25" s="148" t="s">
        <v>2</v>
      </c>
      <c r="H25" s="148" t="s">
        <v>2</v>
      </c>
      <c r="I25" s="148">
        <v>16</v>
      </c>
      <c r="J25" s="148">
        <v>5</v>
      </c>
      <c r="K25" s="148">
        <v>2</v>
      </c>
    </row>
    <row r="26" spans="1:11" x14ac:dyDescent="0.2">
      <c r="A26" s="373"/>
      <c r="B26" s="373"/>
      <c r="C26" s="372" t="s">
        <v>63</v>
      </c>
      <c r="D26" s="147"/>
      <c r="E26" s="148">
        <v>35342</v>
      </c>
      <c r="F26" s="148">
        <v>1094</v>
      </c>
      <c r="G26" s="148">
        <v>11147</v>
      </c>
      <c r="H26" s="148">
        <v>10308</v>
      </c>
      <c r="I26" s="148">
        <v>5111</v>
      </c>
      <c r="J26" s="148">
        <v>4567</v>
      </c>
      <c r="K26" s="148">
        <v>3115</v>
      </c>
    </row>
    <row r="27" spans="1:11" ht="25.5" x14ac:dyDescent="0.2">
      <c r="A27" s="373"/>
      <c r="B27" s="373"/>
      <c r="C27" s="373"/>
      <c r="D27" s="147" t="s">
        <v>64</v>
      </c>
      <c r="E27" s="148">
        <v>33252</v>
      </c>
      <c r="F27" s="148">
        <v>1054</v>
      </c>
      <c r="G27" s="148">
        <v>10476</v>
      </c>
      <c r="H27" s="148">
        <v>9688</v>
      </c>
      <c r="I27" s="148">
        <v>4800</v>
      </c>
      <c r="J27" s="148">
        <v>4317</v>
      </c>
      <c r="K27" s="148">
        <v>2917</v>
      </c>
    </row>
    <row r="28" spans="1:11" ht="25.5" x14ac:dyDescent="0.2">
      <c r="A28" s="373"/>
      <c r="B28" s="373"/>
      <c r="C28" s="373"/>
      <c r="D28" s="147" t="s">
        <v>65</v>
      </c>
      <c r="E28" s="148">
        <v>831</v>
      </c>
      <c r="F28" s="148">
        <v>17</v>
      </c>
      <c r="G28" s="148">
        <v>268</v>
      </c>
      <c r="H28" s="148">
        <v>236</v>
      </c>
      <c r="I28" s="148">
        <v>90</v>
      </c>
      <c r="J28" s="148">
        <v>95</v>
      </c>
      <c r="K28" s="148">
        <v>125</v>
      </c>
    </row>
    <row r="29" spans="1:11" ht="25.5" x14ac:dyDescent="0.2">
      <c r="A29" s="373"/>
      <c r="B29" s="373"/>
      <c r="C29" s="373"/>
      <c r="D29" s="147" t="s">
        <v>66</v>
      </c>
      <c r="E29" s="148">
        <v>1259</v>
      </c>
      <c r="F29" s="148">
        <v>23</v>
      </c>
      <c r="G29" s="148">
        <v>403</v>
      </c>
      <c r="H29" s="148">
        <v>384</v>
      </c>
      <c r="I29" s="148">
        <v>221</v>
      </c>
      <c r="J29" s="148">
        <v>155</v>
      </c>
      <c r="K29" s="148">
        <v>73</v>
      </c>
    </row>
    <row r="30" spans="1:11" x14ac:dyDescent="0.2">
      <c r="A30" s="373"/>
      <c r="B30" s="372" t="s">
        <v>67</v>
      </c>
      <c r="C30" s="147"/>
      <c r="D30" s="147"/>
      <c r="E30" s="148">
        <v>14420</v>
      </c>
      <c r="F30" s="148">
        <v>119</v>
      </c>
      <c r="G30" s="148">
        <v>3671</v>
      </c>
      <c r="H30" s="148">
        <v>4880</v>
      </c>
      <c r="I30" s="148">
        <v>3010</v>
      </c>
      <c r="J30" s="148">
        <v>1848</v>
      </c>
      <c r="K30" s="148">
        <v>892</v>
      </c>
    </row>
    <row r="31" spans="1:11" x14ac:dyDescent="0.2">
      <c r="A31" s="373"/>
      <c r="B31" s="373"/>
      <c r="C31" s="372" t="s">
        <v>169</v>
      </c>
      <c r="D31" s="147"/>
      <c r="E31" s="148">
        <v>6210</v>
      </c>
      <c r="F31" s="148">
        <v>29</v>
      </c>
      <c r="G31" s="148">
        <v>1348</v>
      </c>
      <c r="H31" s="148">
        <v>2081</v>
      </c>
      <c r="I31" s="148">
        <v>1404</v>
      </c>
      <c r="J31" s="148">
        <v>892</v>
      </c>
      <c r="K31" s="148">
        <v>456</v>
      </c>
    </row>
    <row r="32" spans="1:11" x14ac:dyDescent="0.2">
      <c r="A32" s="373"/>
      <c r="B32" s="373"/>
      <c r="C32" s="373"/>
      <c r="D32" s="147" t="s">
        <v>69</v>
      </c>
      <c r="E32" s="148">
        <v>101</v>
      </c>
      <c r="F32" s="148" t="s">
        <v>2</v>
      </c>
      <c r="G32" s="148">
        <v>28</v>
      </c>
      <c r="H32" s="148">
        <v>28</v>
      </c>
      <c r="I32" s="148" t="s">
        <v>2</v>
      </c>
      <c r="J32" s="148">
        <v>18</v>
      </c>
      <c r="K32" s="148" t="s">
        <v>2</v>
      </c>
    </row>
    <row r="33" spans="1:11" x14ac:dyDescent="0.2">
      <c r="A33" s="373"/>
      <c r="B33" s="373"/>
      <c r="C33" s="373"/>
      <c r="D33" s="147" t="s">
        <v>70</v>
      </c>
      <c r="E33" s="148">
        <v>59</v>
      </c>
      <c r="F33" s="148" t="s">
        <v>8</v>
      </c>
      <c r="G33" s="148">
        <v>12</v>
      </c>
      <c r="H33" s="148">
        <v>26</v>
      </c>
      <c r="I33" s="148" t="s">
        <v>2</v>
      </c>
      <c r="J33" s="148">
        <v>8</v>
      </c>
      <c r="K33" s="148" t="s">
        <v>2</v>
      </c>
    </row>
    <row r="34" spans="1:11" x14ac:dyDescent="0.2">
      <c r="A34" s="373"/>
      <c r="B34" s="373"/>
      <c r="C34" s="373"/>
      <c r="D34" s="147" t="s">
        <v>71</v>
      </c>
      <c r="E34" s="148">
        <v>5530</v>
      </c>
      <c r="F34" s="148">
        <v>25</v>
      </c>
      <c r="G34" s="148">
        <v>1210</v>
      </c>
      <c r="H34" s="148">
        <v>1866</v>
      </c>
      <c r="I34" s="148">
        <v>1280</v>
      </c>
      <c r="J34" s="148">
        <v>766</v>
      </c>
      <c r="K34" s="148">
        <v>383</v>
      </c>
    </row>
    <row r="35" spans="1:11" x14ac:dyDescent="0.2">
      <c r="A35" s="373"/>
      <c r="B35" s="373"/>
      <c r="C35" s="373"/>
      <c r="D35" s="147" t="s">
        <v>72</v>
      </c>
      <c r="E35" s="148">
        <v>520</v>
      </c>
      <c r="F35" s="148" t="s">
        <v>2</v>
      </c>
      <c r="G35" s="148">
        <v>98</v>
      </c>
      <c r="H35" s="148">
        <v>161</v>
      </c>
      <c r="I35" s="148">
        <v>100</v>
      </c>
      <c r="J35" s="148">
        <v>100</v>
      </c>
      <c r="K35" s="148" t="s">
        <v>2</v>
      </c>
    </row>
    <row r="36" spans="1:11" x14ac:dyDescent="0.2">
      <c r="A36" s="373"/>
      <c r="B36" s="373"/>
      <c r="C36" s="372" t="s">
        <v>181</v>
      </c>
      <c r="D36" s="147"/>
      <c r="E36" s="148">
        <v>5717</v>
      </c>
      <c r="F36" s="148">
        <v>82</v>
      </c>
      <c r="G36" s="148">
        <v>1747</v>
      </c>
      <c r="H36" s="148">
        <v>1951</v>
      </c>
      <c r="I36" s="148">
        <v>1085</v>
      </c>
      <c r="J36" s="148">
        <v>595</v>
      </c>
      <c r="K36" s="148">
        <v>257</v>
      </c>
    </row>
    <row r="37" spans="1:11" x14ac:dyDescent="0.2">
      <c r="A37" s="373"/>
      <c r="B37" s="373"/>
      <c r="C37" s="373"/>
      <c r="D37" s="147" t="s">
        <v>74</v>
      </c>
      <c r="E37" s="148">
        <v>361</v>
      </c>
      <c r="F37" s="148" t="s">
        <v>2</v>
      </c>
      <c r="G37" s="148">
        <v>105</v>
      </c>
      <c r="H37" s="148">
        <v>147</v>
      </c>
      <c r="I37" s="148">
        <v>54</v>
      </c>
      <c r="J37" s="148">
        <v>42</v>
      </c>
      <c r="K37" s="148" t="s">
        <v>2</v>
      </c>
    </row>
    <row r="38" spans="1:11" x14ac:dyDescent="0.2">
      <c r="A38" s="373"/>
      <c r="B38" s="373"/>
      <c r="C38" s="373"/>
      <c r="D38" s="147" t="s">
        <v>75</v>
      </c>
      <c r="E38" s="148">
        <v>143</v>
      </c>
      <c r="F38" s="148" t="s">
        <v>2</v>
      </c>
      <c r="G38" s="148">
        <v>63</v>
      </c>
      <c r="H38" s="148">
        <v>42</v>
      </c>
      <c r="I38" s="148">
        <v>16</v>
      </c>
      <c r="J38" s="148">
        <v>6</v>
      </c>
      <c r="K38" s="148" t="s">
        <v>2</v>
      </c>
    </row>
    <row r="39" spans="1:11" x14ac:dyDescent="0.2">
      <c r="A39" s="373"/>
      <c r="B39" s="373"/>
      <c r="C39" s="373"/>
      <c r="D39" s="147" t="s">
        <v>76</v>
      </c>
      <c r="E39" s="148">
        <v>4201</v>
      </c>
      <c r="F39" s="148">
        <v>39</v>
      </c>
      <c r="G39" s="148">
        <v>1226</v>
      </c>
      <c r="H39" s="148">
        <v>1480</v>
      </c>
      <c r="I39" s="148">
        <v>834</v>
      </c>
      <c r="J39" s="148">
        <v>411</v>
      </c>
      <c r="K39" s="148">
        <v>211</v>
      </c>
    </row>
    <row r="40" spans="1:11" x14ac:dyDescent="0.2">
      <c r="A40" s="373"/>
      <c r="B40" s="373"/>
      <c r="C40" s="373"/>
      <c r="D40" s="147" t="s">
        <v>77</v>
      </c>
      <c r="E40" s="148">
        <v>1012</v>
      </c>
      <c r="F40" s="148">
        <v>28</v>
      </c>
      <c r="G40" s="148">
        <v>353</v>
      </c>
      <c r="H40" s="148">
        <v>282</v>
      </c>
      <c r="I40" s="148">
        <v>181</v>
      </c>
      <c r="J40" s="148">
        <v>136</v>
      </c>
      <c r="K40" s="148">
        <v>32</v>
      </c>
    </row>
    <row r="41" spans="1:11" x14ac:dyDescent="0.2">
      <c r="A41" s="373"/>
      <c r="B41" s="373"/>
      <c r="C41" s="372" t="s">
        <v>78</v>
      </c>
      <c r="D41" s="147"/>
      <c r="E41" s="148">
        <v>2493</v>
      </c>
      <c r="F41" s="148">
        <v>8</v>
      </c>
      <c r="G41" s="148">
        <v>576</v>
      </c>
      <c r="H41" s="148">
        <v>848</v>
      </c>
      <c r="I41" s="148">
        <v>521</v>
      </c>
      <c r="J41" s="148">
        <v>361</v>
      </c>
      <c r="K41" s="148">
        <v>179</v>
      </c>
    </row>
    <row r="42" spans="1:11" x14ac:dyDescent="0.2">
      <c r="A42" s="373"/>
      <c r="B42" s="373"/>
      <c r="C42" s="373"/>
      <c r="D42" s="147" t="s">
        <v>79</v>
      </c>
      <c r="E42" s="148">
        <v>2261</v>
      </c>
      <c r="F42" s="148">
        <v>8</v>
      </c>
      <c r="G42" s="148">
        <v>515</v>
      </c>
      <c r="H42" s="148">
        <v>782</v>
      </c>
      <c r="I42" s="148">
        <v>474</v>
      </c>
      <c r="J42" s="148">
        <v>323</v>
      </c>
      <c r="K42" s="148">
        <v>159</v>
      </c>
    </row>
    <row r="43" spans="1:11" x14ac:dyDescent="0.2">
      <c r="A43" s="373"/>
      <c r="B43" s="373"/>
      <c r="C43" s="373"/>
      <c r="D43" s="147" t="s">
        <v>80</v>
      </c>
      <c r="E43" s="148">
        <v>196</v>
      </c>
      <c r="F43" s="148" t="s">
        <v>8</v>
      </c>
      <c r="G43" s="148">
        <v>53</v>
      </c>
      <c r="H43" s="148">
        <v>51</v>
      </c>
      <c r="I43" s="148" t="s">
        <v>2</v>
      </c>
      <c r="J43" s="148" t="s">
        <v>2</v>
      </c>
      <c r="K43" s="148">
        <v>20</v>
      </c>
    </row>
    <row r="44" spans="1:11" x14ac:dyDescent="0.2">
      <c r="A44" s="373"/>
      <c r="B44" s="373"/>
      <c r="C44" s="373"/>
      <c r="D44" s="147" t="s">
        <v>81</v>
      </c>
      <c r="E44" s="148">
        <v>36</v>
      </c>
      <c r="F44" s="148" t="s">
        <v>8</v>
      </c>
      <c r="G44" s="148">
        <v>8</v>
      </c>
      <c r="H44" s="148">
        <v>15</v>
      </c>
      <c r="I44" s="148" t="s">
        <v>2</v>
      </c>
      <c r="J44" s="148" t="s">
        <v>2</v>
      </c>
      <c r="K44" s="148" t="s">
        <v>8</v>
      </c>
    </row>
    <row r="45" spans="1:11" x14ac:dyDescent="0.2">
      <c r="A45" s="373"/>
      <c r="B45" s="372" t="s">
        <v>82</v>
      </c>
      <c r="C45" s="147"/>
      <c r="D45" s="147"/>
      <c r="E45" s="148">
        <v>14328</v>
      </c>
      <c r="F45" s="148">
        <v>129</v>
      </c>
      <c r="G45" s="148">
        <v>3341</v>
      </c>
      <c r="H45" s="148">
        <v>4984</v>
      </c>
      <c r="I45" s="148">
        <v>2611</v>
      </c>
      <c r="J45" s="148">
        <v>1917</v>
      </c>
      <c r="K45" s="148">
        <v>1346</v>
      </c>
    </row>
    <row r="46" spans="1:11" x14ac:dyDescent="0.2">
      <c r="A46" s="373"/>
      <c r="B46" s="373"/>
      <c r="C46" s="372" t="s">
        <v>208</v>
      </c>
      <c r="D46" s="147"/>
      <c r="E46" s="148">
        <v>1077</v>
      </c>
      <c r="F46" s="148">
        <v>11</v>
      </c>
      <c r="G46" s="148">
        <v>204</v>
      </c>
      <c r="H46" s="148">
        <v>387</v>
      </c>
      <c r="I46" s="148">
        <v>217</v>
      </c>
      <c r="J46" s="148">
        <v>152</v>
      </c>
      <c r="K46" s="148">
        <v>106</v>
      </c>
    </row>
    <row r="47" spans="1:11" x14ac:dyDescent="0.2">
      <c r="A47" s="373"/>
      <c r="B47" s="373"/>
      <c r="C47" s="373"/>
      <c r="D47" s="147" t="s">
        <v>84</v>
      </c>
      <c r="E47" s="148">
        <v>32</v>
      </c>
      <c r="F47" s="148" t="s">
        <v>8</v>
      </c>
      <c r="G47" s="148">
        <v>13</v>
      </c>
      <c r="H47" s="148">
        <v>10</v>
      </c>
      <c r="I47" s="148">
        <v>4</v>
      </c>
      <c r="J47" s="148" t="s">
        <v>2</v>
      </c>
      <c r="K47" s="148" t="s">
        <v>2</v>
      </c>
    </row>
    <row r="48" spans="1:11" x14ac:dyDescent="0.2">
      <c r="A48" s="373"/>
      <c r="B48" s="373"/>
      <c r="C48" s="373"/>
      <c r="D48" s="147" t="s">
        <v>85</v>
      </c>
      <c r="E48" s="148">
        <v>1045</v>
      </c>
      <c r="F48" s="148">
        <v>11</v>
      </c>
      <c r="G48" s="148">
        <v>191</v>
      </c>
      <c r="H48" s="148">
        <v>377</v>
      </c>
      <c r="I48" s="148">
        <v>213</v>
      </c>
      <c r="J48" s="148" t="s">
        <v>2</v>
      </c>
      <c r="K48" s="148" t="s">
        <v>2</v>
      </c>
    </row>
    <row r="49" spans="1:12" x14ac:dyDescent="0.2">
      <c r="A49" s="373"/>
      <c r="B49" s="373"/>
      <c r="C49" s="372" t="s">
        <v>150</v>
      </c>
      <c r="D49" s="147"/>
      <c r="E49" s="148">
        <v>9949</v>
      </c>
      <c r="F49" s="148">
        <v>93</v>
      </c>
      <c r="G49" s="148">
        <v>2483</v>
      </c>
      <c r="H49" s="148">
        <v>3489</v>
      </c>
      <c r="I49" s="148">
        <v>1679</v>
      </c>
      <c r="J49" s="148">
        <v>1281</v>
      </c>
      <c r="K49" s="148">
        <v>924</v>
      </c>
    </row>
    <row r="50" spans="1:12" x14ac:dyDescent="0.2">
      <c r="A50" s="373"/>
      <c r="B50" s="373"/>
      <c r="C50" s="373"/>
      <c r="D50" s="147" t="s">
        <v>87</v>
      </c>
      <c r="E50" s="148">
        <v>523</v>
      </c>
      <c r="F50" s="148">
        <v>11</v>
      </c>
      <c r="G50" s="148">
        <v>186</v>
      </c>
      <c r="H50" s="148">
        <v>167</v>
      </c>
      <c r="I50" s="148">
        <v>75</v>
      </c>
      <c r="J50" s="148">
        <v>59</v>
      </c>
      <c r="K50" s="148">
        <v>25</v>
      </c>
    </row>
    <row r="51" spans="1:12" x14ac:dyDescent="0.2">
      <c r="A51" s="373"/>
      <c r="B51" s="373"/>
      <c r="C51" s="373"/>
      <c r="D51" s="147" t="s">
        <v>88</v>
      </c>
      <c r="E51" s="148">
        <v>195</v>
      </c>
      <c r="F51" s="148">
        <v>3</v>
      </c>
      <c r="G51" s="148">
        <v>45</v>
      </c>
      <c r="H51" s="148">
        <v>64</v>
      </c>
      <c r="I51" s="148">
        <v>40</v>
      </c>
      <c r="J51" s="148">
        <v>26</v>
      </c>
      <c r="K51" s="148">
        <v>17</v>
      </c>
    </row>
    <row r="52" spans="1:12" x14ac:dyDescent="0.2">
      <c r="A52" s="373"/>
      <c r="B52" s="373"/>
      <c r="C52" s="373"/>
      <c r="D52" s="147" t="s">
        <v>89</v>
      </c>
      <c r="E52" s="148">
        <v>219</v>
      </c>
      <c r="F52" s="148">
        <v>10</v>
      </c>
      <c r="G52" s="148">
        <v>63</v>
      </c>
      <c r="H52" s="148">
        <v>102</v>
      </c>
      <c r="I52" s="148">
        <v>28</v>
      </c>
      <c r="J52" s="148">
        <v>13</v>
      </c>
      <c r="K52" s="148">
        <v>3</v>
      </c>
    </row>
    <row r="53" spans="1:12" x14ac:dyDescent="0.2">
      <c r="A53" s="373"/>
      <c r="B53" s="373"/>
      <c r="C53" s="373"/>
      <c r="D53" s="147" t="s">
        <v>90</v>
      </c>
      <c r="E53" s="148">
        <v>8284</v>
      </c>
      <c r="F53" s="148">
        <v>35</v>
      </c>
      <c r="G53" s="148">
        <v>1926</v>
      </c>
      <c r="H53" s="148">
        <v>2903</v>
      </c>
      <c r="I53" s="148">
        <v>1461</v>
      </c>
      <c r="J53" s="148">
        <v>1105</v>
      </c>
      <c r="K53" s="148">
        <v>854</v>
      </c>
    </row>
    <row r="54" spans="1:12" x14ac:dyDescent="0.2">
      <c r="A54" s="373"/>
      <c r="B54" s="373"/>
      <c r="C54" s="373"/>
      <c r="D54" s="147" t="s">
        <v>91</v>
      </c>
      <c r="E54" s="148">
        <v>141</v>
      </c>
      <c r="F54" s="148">
        <v>2</v>
      </c>
      <c r="G54" s="148">
        <v>34</v>
      </c>
      <c r="H54" s="148">
        <v>69</v>
      </c>
      <c r="I54" s="148">
        <v>18</v>
      </c>
      <c r="J54" s="148">
        <v>7</v>
      </c>
      <c r="K54" s="148">
        <v>11</v>
      </c>
    </row>
    <row r="55" spans="1:12" x14ac:dyDescent="0.2">
      <c r="A55" s="373"/>
      <c r="B55" s="373"/>
      <c r="C55" s="373"/>
      <c r="D55" s="147" t="s">
        <v>92</v>
      </c>
      <c r="E55" s="148">
        <v>587</v>
      </c>
      <c r="F55" s="148">
        <v>32</v>
      </c>
      <c r="G55" s="148">
        <v>229</v>
      </c>
      <c r="H55" s="148">
        <v>184</v>
      </c>
      <c r="I55" s="148">
        <v>57</v>
      </c>
      <c r="J55" s="148">
        <v>71</v>
      </c>
      <c r="K55" s="148">
        <v>14</v>
      </c>
    </row>
    <row r="56" spans="1:12" x14ac:dyDescent="0.2">
      <c r="A56" s="373"/>
      <c r="B56" s="373"/>
      <c r="C56" s="372" t="s">
        <v>93</v>
      </c>
      <c r="D56" s="147"/>
      <c r="E56" s="148">
        <v>3302</v>
      </c>
      <c r="F56" s="148">
        <v>25</v>
      </c>
      <c r="G56" s="148">
        <v>654</v>
      </c>
      <c r="H56" s="148">
        <v>1108</v>
      </c>
      <c r="I56" s="148">
        <v>715</v>
      </c>
      <c r="J56" s="148">
        <v>484</v>
      </c>
      <c r="K56" s="148">
        <v>316</v>
      </c>
    </row>
    <row r="57" spans="1:12" x14ac:dyDescent="0.2">
      <c r="A57" s="373"/>
      <c r="B57" s="373"/>
      <c r="C57" s="373"/>
      <c r="D57" s="147" t="s">
        <v>94</v>
      </c>
      <c r="E57" s="148">
        <v>395</v>
      </c>
      <c r="F57" s="148">
        <v>16</v>
      </c>
      <c r="G57" s="148">
        <v>89</v>
      </c>
      <c r="H57" s="148">
        <v>105</v>
      </c>
      <c r="I57" s="148">
        <v>64</v>
      </c>
      <c r="J57" s="148">
        <v>75</v>
      </c>
      <c r="K57" s="148">
        <v>46</v>
      </c>
      <c r="L57" s="38"/>
    </row>
    <row r="58" spans="1:12" x14ac:dyDescent="0.2">
      <c r="A58" s="373"/>
      <c r="B58" s="373"/>
      <c r="C58" s="373"/>
      <c r="D58" s="147" t="s">
        <v>95</v>
      </c>
      <c r="E58" s="148">
        <v>2737</v>
      </c>
      <c r="F58" s="148" t="s">
        <v>2</v>
      </c>
      <c r="G58" s="148">
        <v>499</v>
      </c>
      <c r="H58" s="148">
        <v>942</v>
      </c>
      <c r="I58" s="148">
        <v>629</v>
      </c>
      <c r="J58" s="148">
        <v>397</v>
      </c>
      <c r="K58" s="148" t="s">
        <v>2</v>
      </c>
      <c r="L58" s="38"/>
    </row>
    <row r="59" spans="1:12" ht="25.5" x14ac:dyDescent="0.2">
      <c r="A59" s="373"/>
      <c r="B59" s="373"/>
      <c r="C59" s="373"/>
      <c r="D59" s="147" t="s">
        <v>96</v>
      </c>
      <c r="E59" s="148">
        <v>32</v>
      </c>
      <c r="F59" s="148" t="s">
        <v>8</v>
      </c>
      <c r="G59" s="148">
        <v>14</v>
      </c>
      <c r="H59" s="148">
        <v>11</v>
      </c>
      <c r="I59" s="148">
        <v>3</v>
      </c>
      <c r="J59" s="148">
        <v>4</v>
      </c>
      <c r="K59" s="148" t="s">
        <v>8</v>
      </c>
      <c r="L59" s="38"/>
    </row>
    <row r="60" spans="1:12" x14ac:dyDescent="0.2">
      <c r="A60" s="373"/>
      <c r="B60" s="373"/>
      <c r="C60" s="373"/>
      <c r="D60" s="147" t="s">
        <v>97</v>
      </c>
      <c r="E60" s="148">
        <v>138</v>
      </c>
      <c r="F60" s="148" t="s">
        <v>2</v>
      </c>
      <c r="G60" s="148">
        <v>52</v>
      </c>
      <c r="H60" s="148">
        <v>50</v>
      </c>
      <c r="I60" s="148">
        <v>19</v>
      </c>
      <c r="J60" s="148">
        <v>8</v>
      </c>
      <c r="K60" s="148" t="s">
        <v>2</v>
      </c>
      <c r="L60" s="38"/>
    </row>
    <row r="61" spans="1:12" x14ac:dyDescent="0.2">
      <c r="A61" s="373"/>
      <c r="B61" s="372" t="s">
        <v>196</v>
      </c>
      <c r="C61" s="147"/>
      <c r="D61" s="147"/>
      <c r="E61" s="148">
        <v>11872</v>
      </c>
      <c r="F61" s="148">
        <v>160</v>
      </c>
      <c r="G61" s="148">
        <v>3381</v>
      </c>
      <c r="H61" s="148">
        <v>3788</v>
      </c>
      <c r="I61" s="148">
        <v>2021</v>
      </c>
      <c r="J61" s="148">
        <v>1539</v>
      </c>
      <c r="K61" s="148">
        <v>983</v>
      </c>
      <c r="L61" s="38"/>
    </row>
    <row r="62" spans="1:12" x14ac:dyDescent="0.2">
      <c r="A62" s="373"/>
      <c r="B62" s="373"/>
      <c r="C62" s="372" t="s">
        <v>99</v>
      </c>
      <c r="D62" s="147"/>
      <c r="E62" s="148">
        <v>10378</v>
      </c>
      <c r="F62" s="148">
        <v>134</v>
      </c>
      <c r="G62" s="148">
        <v>3062</v>
      </c>
      <c r="H62" s="148">
        <v>3319</v>
      </c>
      <c r="I62" s="148">
        <v>1745</v>
      </c>
      <c r="J62" s="148">
        <v>1297</v>
      </c>
      <c r="K62" s="148">
        <v>821</v>
      </c>
      <c r="L62" s="38"/>
    </row>
    <row r="63" spans="1:12" x14ac:dyDescent="0.2">
      <c r="A63" s="373"/>
      <c r="B63" s="373"/>
      <c r="C63" s="373"/>
      <c r="D63" s="147" t="s">
        <v>100</v>
      </c>
      <c r="E63" s="148">
        <v>211</v>
      </c>
      <c r="F63" s="148">
        <v>7</v>
      </c>
      <c r="G63" s="148">
        <v>50</v>
      </c>
      <c r="H63" s="148">
        <v>96</v>
      </c>
      <c r="I63" s="148">
        <v>31</v>
      </c>
      <c r="J63" s="148">
        <v>22</v>
      </c>
      <c r="K63" s="148">
        <v>5</v>
      </c>
      <c r="L63" s="38"/>
    </row>
    <row r="64" spans="1:12" x14ac:dyDescent="0.2">
      <c r="A64" s="373"/>
      <c r="B64" s="373"/>
      <c r="C64" s="373"/>
      <c r="D64" s="147" t="s">
        <v>101</v>
      </c>
      <c r="E64" s="148">
        <v>343</v>
      </c>
      <c r="F64" s="148">
        <v>7</v>
      </c>
      <c r="G64" s="148">
        <v>128</v>
      </c>
      <c r="H64" s="148">
        <v>102</v>
      </c>
      <c r="I64" s="148">
        <v>61</v>
      </c>
      <c r="J64" s="148">
        <v>29</v>
      </c>
      <c r="K64" s="148">
        <v>16</v>
      </c>
      <c r="L64" s="38"/>
    </row>
    <row r="65" spans="1:12" x14ac:dyDescent="0.2">
      <c r="A65" s="373"/>
      <c r="B65" s="373"/>
      <c r="C65" s="373"/>
      <c r="D65" s="147" t="s">
        <v>102</v>
      </c>
      <c r="E65" s="148">
        <v>9095</v>
      </c>
      <c r="F65" s="148">
        <v>96</v>
      </c>
      <c r="G65" s="148">
        <v>2490</v>
      </c>
      <c r="H65" s="148">
        <v>2919</v>
      </c>
      <c r="I65" s="148">
        <v>1591</v>
      </c>
      <c r="J65" s="148">
        <v>1207</v>
      </c>
      <c r="K65" s="148">
        <v>792</v>
      </c>
      <c r="L65" s="38"/>
    </row>
    <row r="66" spans="1:12" x14ac:dyDescent="0.2">
      <c r="A66" s="373"/>
      <c r="B66" s="373"/>
      <c r="C66" s="373"/>
      <c r="D66" s="147" t="s">
        <v>103</v>
      </c>
      <c r="E66" s="148">
        <v>177</v>
      </c>
      <c r="F66" s="148">
        <v>9</v>
      </c>
      <c r="G66" s="148">
        <v>61</v>
      </c>
      <c r="H66" s="148">
        <v>56</v>
      </c>
      <c r="I66" s="148">
        <v>19</v>
      </c>
      <c r="J66" s="148">
        <v>27</v>
      </c>
      <c r="K66" s="148">
        <v>5</v>
      </c>
      <c r="L66" s="38"/>
    </row>
    <row r="67" spans="1:12" x14ac:dyDescent="0.2">
      <c r="A67" s="373"/>
      <c r="B67" s="373"/>
      <c r="C67" s="373"/>
      <c r="D67" s="147" t="s">
        <v>104</v>
      </c>
      <c r="E67" s="148">
        <v>552</v>
      </c>
      <c r="F67" s="148">
        <v>15</v>
      </c>
      <c r="G67" s="148">
        <v>333</v>
      </c>
      <c r="H67" s="148">
        <v>146</v>
      </c>
      <c r="I67" s="148">
        <v>43</v>
      </c>
      <c r="J67" s="148">
        <v>12</v>
      </c>
      <c r="K67" s="148">
        <v>3</v>
      </c>
      <c r="L67" s="38"/>
    </row>
    <row r="68" spans="1:12" x14ac:dyDescent="0.2">
      <c r="A68" s="373"/>
      <c r="B68" s="373"/>
      <c r="C68" s="372" t="s">
        <v>105</v>
      </c>
      <c r="D68" s="147"/>
      <c r="E68" s="148">
        <v>1494</v>
      </c>
      <c r="F68" s="148">
        <v>26</v>
      </c>
      <c r="G68" s="148">
        <v>319</v>
      </c>
      <c r="H68" s="148">
        <v>469</v>
      </c>
      <c r="I68" s="148">
        <v>276</v>
      </c>
      <c r="J68" s="148">
        <v>242</v>
      </c>
      <c r="K68" s="148">
        <v>162</v>
      </c>
      <c r="L68" s="38"/>
    </row>
    <row r="69" spans="1:12" x14ac:dyDescent="0.2">
      <c r="A69" s="373"/>
      <c r="B69" s="373"/>
      <c r="C69" s="373"/>
      <c r="D69" s="147" t="s">
        <v>106</v>
      </c>
      <c r="E69" s="148">
        <v>78</v>
      </c>
      <c r="F69" s="148" t="s">
        <v>2</v>
      </c>
      <c r="G69" s="148">
        <v>19</v>
      </c>
      <c r="H69" s="148">
        <v>23</v>
      </c>
      <c r="I69" s="148">
        <v>9</v>
      </c>
      <c r="J69" s="148">
        <v>14</v>
      </c>
      <c r="K69" s="148" t="s">
        <v>2</v>
      </c>
      <c r="L69" s="38"/>
    </row>
    <row r="70" spans="1:12" x14ac:dyDescent="0.2">
      <c r="A70" s="373"/>
      <c r="B70" s="373"/>
      <c r="C70" s="373"/>
      <c r="D70" s="147" t="s">
        <v>107</v>
      </c>
      <c r="E70" s="148">
        <v>1416</v>
      </c>
      <c r="F70" s="148" t="s">
        <v>2</v>
      </c>
      <c r="G70" s="148">
        <v>300</v>
      </c>
      <c r="H70" s="148">
        <v>446</v>
      </c>
      <c r="I70" s="148">
        <v>267</v>
      </c>
      <c r="J70" s="148">
        <v>228</v>
      </c>
      <c r="K70" s="148" t="s">
        <v>2</v>
      </c>
      <c r="L70" s="38"/>
    </row>
    <row r="71" spans="1:12" x14ac:dyDescent="0.2">
      <c r="A71" s="373"/>
      <c r="B71" s="372" t="s">
        <v>184</v>
      </c>
      <c r="C71" s="147"/>
      <c r="D71" s="147"/>
      <c r="E71" s="148">
        <v>31017</v>
      </c>
      <c r="F71" s="148">
        <v>621</v>
      </c>
      <c r="G71" s="148">
        <v>9882</v>
      </c>
      <c r="H71" s="148">
        <v>9674</v>
      </c>
      <c r="I71" s="148">
        <v>5080</v>
      </c>
      <c r="J71" s="148">
        <v>3567</v>
      </c>
      <c r="K71" s="148">
        <v>2193</v>
      </c>
      <c r="L71" s="38"/>
    </row>
    <row r="72" spans="1:12" x14ac:dyDescent="0.2">
      <c r="A72" s="373"/>
      <c r="B72" s="373"/>
      <c r="C72" s="372" t="s">
        <v>153</v>
      </c>
      <c r="D72" s="147"/>
      <c r="E72" s="148">
        <v>19015</v>
      </c>
      <c r="F72" s="148">
        <v>466</v>
      </c>
      <c r="G72" s="148">
        <v>6806</v>
      </c>
      <c r="H72" s="148">
        <v>5585</v>
      </c>
      <c r="I72" s="148">
        <v>2844</v>
      </c>
      <c r="J72" s="148">
        <v>2034</v>
      </c>
      <c r="K72" s="148">
        <v>1280</v>
      </c>
      <c r="L72" s="38"/>
    </row>
    <row r="73" spans="1:12" x14ac:dyDescent="0.2">
      <c r="A73" s="373"/>
      <c r="B73" s="373"/>
      <c r="C73" s="373"/>
      <c r="D73" s="147" t="s">
        <v>110</v>
      </c>
      <c r="E73" s="148">
        <v>1517</v>
      </c>
      <c r="F73" s="148" t="s">
        <v>2</v>
      </c>
      <c r="G73" s="148" t="s">
        <v>2</v>
      </c>
      <c r="H73" s="148">
        <v>122</v>
      </c>
      <c r="I73" s="148">
        <v>40</v>
      </c>
      <c r="J73" s="148">
        <v>23</v>
      </c>
      <c r="K73" s="148">
        <v>12</v>
      </c>
      <c r="L73" s="38"/>
    </row>
    <row r="74" spans="1:12" x14ac:dyDescent="0.2">
      <c r="A74" s="373"/>
      <c r="B74" s="373"/>
      <c r="C74" s="373"/>
      <c r="D74" s="147" t="s">
        <v>111</v>
      </c>
      <c r="E74" s="148">
        <v>16669</v>
      </c>
      <c r="F74" s="148">
        <v>387</v>
      </c>
      <c r="G74" s="148">
        <v>5186</v>
      </c>
      <c r="H74" s="148">
        <v>5223</v>
      </c>
      <c r="I74" s="148">
        <v>2700</v>
      </c>
      <c r="J74" s="148">
        <v>1931</v>
      </c>
      <c r="K74" s="148">
        <v>1242</v>
      </c>
      <c r="L74" s="38"/>
    </row>
    <row r="75" spans="1:12" x14ac:dyDescent="0.2">
      <c r="A75" s="373"/>
      <c r="B75" s="373"/>
      <c r="C75" s="373"/>
      <c r="D75" s="147" t="s">
        <v>112</v>
      </c>
      <c r="E75" s="148">
        <v>224</v>
      </c>
      <c r="F75" s="148">
        <v>5</v>
      </c>
      <c r="G75" s="148">
        <v>84</v>
      </c>
      <c r="H75" s="148">
        <v>75</v>
      </c>
      <c r="I75" s="148">
        <v>39</v>
      </c>
      <c r="J75" s="148">
        <v>15</v>
      </c>
      <c r="K75" s="148">
        <v>6</v>
      </c>
      <c r="L75" s="38"/>
    </row>
    <row r="76" spans="1:12" x14ac:dyDescent="0.2">
      <c r="A76" s="373"/>
      <c r="B76" s="373"/>
      <c r="C76" s="373"/>
      <c r="D76" s="147" t="s">
        <v>113</v>
      </c>
      <c r="E76" s="148">
        <v>103</v>
      </c>
      <c r="F76" s="148">
        <v>2</v>
      </c>
      <c r="G76" s="148" t="s">
        <v>2</v>
      </c>
      <c r="H76" s="148">
        <v>35</v>
      </c>
      <c r="I76" s="148">
        <v>7</v>
      </c>
      <c r="J76" s="148">
        <v>13</v>
      </c>
      <c r="K76" s="148" t="s">
        <v>2</v>
      </c>
      <c r="L76" s="38"/>
    </row>
    <row r="77" spans="1:12" x14ac:dyDescent="0.2">
      <c r="A77" s="373"/>
      <c r="B77" s="373"/>
      <c r="C77" s="373"/>
      <c r="D77" s="147" t="s">
        <v>114</v>
      </c>
      <c r="E77" s="148">
        <v>319</v>
      </c>
      <c r="F77" s="148">
        <v>44</v>
      </c>
      <c r="G77" s="148">
        <v>117</v>
      </c>
      <c r="H77" s="148">
        <v>93</v>
      </c>
      <c r="I77" s="148">
        <v>35</v>
      </c>
      <c r="J77" s="148">
        <v>30</v>
      </c>
      <c r="K77" s="148" t="s">
        <v>8</v>
      </c>
      <c r="L77" s="38"/>
    </row>
    <row r="78" spans="1:12" x14ac:dyDescent="0.2">
      <c r="A78" s="373"/>
      <c r="B78" s="373"/>
      <c r="C78" s="373"/>
      <c r="D78" s="147" t="s">
        <v>115</v>
      </c>
      <c r="E78" s="148">
        <v>183</v>
      </c>
      <c r="F78" s="148" t="s">
        <v>2</v>
      </c>
      <c r="G78" s="148">
        <v>82</v>
      </c>
      <c r="H78" s="148">
        <v>37</v>
      </c>
      <c r="I78" s="148">
        <v>23</v>
      </c>
      <c r="J78" s="148">
        <v>22</v>
      </c>
      <c r="K78" s="148" t="s">
        <v>2</v>
      </c>
      <c r="L78" s="38"/>
    </row>
    <row r="79" spans="1:12" x14ac:dyDescent="0.2">
      <c r="A79" s="373"/>
      <c r="B79" s="373"/>
      <c r="C79" s="372" t="s">
        <v>116</v>
      </c>
      <c r="D79" s="147"/>
      <c r="E79" s="148">
        <v>12002</v>
      </c>
      <c r="F79" s="148">
        <v>155</v>
      </c>
      <c r="G79" s="148">
        <v>3076</v>
      </c>
      <c r="H79" s="148">
        <v>4089</v>
      </c>
      <c r="I79" s="148">
        <v>2236</v>
      </c>
      <c r="J79" s="148">
        <v>1533</v>
      </c>
      <c r="K79" s="148">
        <v>913</v>
      </c>
      <c r="L79" s="38"/>
    </row>
    <row r="80" spans="1:12" x14ac:dyDescent="0.2">
      <c r="A80" s="373"/>
      <c r="B80" s="373"/>
      <c r="C80" s="373"/>
      <c r="D80" s="147" t="s">
        <v>117</v>
      </c>
      <c r="E80" s="148">
        <v>1395</v>
      </c>
      <c r="F80" s="148">
        <v>22</v>
      </c>
      <c r="G80" s="148">
        <v>472</v>
      </c>
      <c r="H80" s="148">
        <v>484</v>
      </c>
      <c r="I80" s="148">
        <v>200</v>
      </c>
      <c r="J80" s="148">
        <v>147</v>
      </c>
      <c r="K80" s="148">
        <v>70</v>
      </c>
      <c r="L80" s="38"/>
    </row>
    <row r="81" spans="1:12" x14ac:dyDescent="0.2">
      <c r="A81" s="373"/>
      <c r="B81" s="373"/>
      <c r="C81" s="373"/>
      <c r="D81" s="147" t="s">
        <v>118</v>
      </c>
      <c r="E81" s="148">
        <v>214</v>
      </c>
      <c r="F81" s="148" t="s">
        <v>2</v>
      </c>
      <c r="G81" s="148">
        <v>54</v>
      </c>
      <c r="H81" s="148">
        <v>76</v>
      </c>
      <c r="I81" s="148">
        <v>54</v>
      </c>
      <c r="J81" s="148">
        <v>24</v>
      </c>
      <c r="K81" s="148" t="s">
        <v>2</v>
      </c>
      <c r="L81" s="38"/>
    </row>
    <row r="82" spans="1:12" x14ac:dyDescent="0.2">
      <c r="A82" s="373"/>
      <c r="B82" s="373"/>
      <c r="C82" s="373"/>
      <c r="D82" s="147" t="s">
        <v>119</v>
      </c>
      <c r="E82" s="148">
        <v>1304</v>
      </c>
      <c r="F82" s="148">
        <v>10</v>
      </c>
      <c r="G82" s="148">
        <v>194</v>
      </c>
      <c r="H82" s="148">
        <v>513</v>
      </c>
      <c r="I82" s="148">
        <v>280</v>
      </c>
      <c r="J82" s="148">
        <v>216</v>
      </c>
      <c r="K82" s="148">
        <v>91</v>
      </c>
      <c r="L82" s="38"/>
    </row>
    <row r="83" spans="1:12" x14ac:dyDescent="0.2">
      <c r="A83" s="373"/>
      <c r="B83" s="373"/>
      <c r="C83" s="373"/>
      <c r="D83" s="147" t="s">
        <v>120</v>
      </c>
      <c r="E83" s="148">
        <v>3231</v>
      </c>
      <c r="F83" s="148">
        <v>62</v>
      </c>
      <c r="G83" s="148">
        <v>781</v>
      </c>
      <c r="H83" s="148">
        <v>1101</v>
      </c>
      <c r="I83" s="148">
        <v>644</v>
      </c>
      <c r="J83" s="148">
        <v>394</v>
      </c>
      <c r="K83" s="148">
        <v>249</v>
      </c>
      <c r="L83" s="38"/>
    </row>
    <row r="84" spans="1:12" x14ac:dyDescent="0.2">
      <c r="A84" s="373"/>
      <c r="B84" s="373"/>
      <c r="C84" s="373"/>
      <c r="D84" s="147" t="s">
        <v>121</v>
      </c>
      <c r="E84" s="148">
        <v>4594</v>
      </c>
      <c r="F84" s="148">
        <v>46</v>
      </c>
      <c r="G84" s="148">
        <v>1198</v>
      </c>
      <c r="H84" s="148">
        <v>1485</v>
      </c>
      <c r="I84" s="148">
        <v>835</v>
      </c>
      <c r="J84" s="148">
        <v>616</v>
      </c>
      <c r="K84" s="148">
        <v>414</v>
      </c>
      <c r="L84" s="38"/>
    </row>
    <row r="85" spans="1:12" x14ac:dyDescent="0.2">
      <c r="A85" s="373"/>
      <c r="B85" s="373"/>
      <c r="C85" s="373"/>
      <c r="D85" s="147" t="s">
        <v>122</v>
      </c>
      <c r="E85" s="148">
        <v>320</v>
      </c>
      <c r="F85" s="148">
        <v>8</v>
      </c>
      <c r="G85" s="148">
        <v>164</v>
      </c>
      <c r="H85" s="148">
        <v>108</v>
      </c>
      <c r="I85" s="148">
        <v>21</v>
      </c>
      <c r="J85" s="148">
        <v>13</v>
      </c>
      <c r="K85" s="148">
        <v>6</v>
      </c>
      <c r="L85" s="38"/>
    </row>
    <row r="86" spans="1:12" x14ac:dyDescent="0.2">
      <c r="A86" s="373"/>
      <c r="B86" s="373"/>
      <c r="C86" s="373"/>
      <c r="D86" s="147" t="s">
        <v>123</v>
      </c>
      <c r="E86" s="148">
        <v>644</v>
      </c>
      <c r="F86" s="148" t="s">
        <v>2</v>
      </c>
      <c r="G86" s="148">
        <v>120</v>
      </c>
      <c r="H86" s="148">
        <v>191</v>
      </c>
      <c r="I86" s="148">
        <v>154</v>
      </c>
      <c r="J86" s="148">
        <v>103</v>
      </c>
      <c r="K86" s="148" t="s">
        <v>2</v>
      </c>
      <c r="L86" s="38"/>
    </row>
    <row r="87" spans="1:12" x14ac:dyDescent="0.2">
      <c r="A87" s="373"/>
      <c r="B87" s="373"/>
      <c r="C87" s="373"/>
      <c r="D87" s="147" t="s">
        <v>124</v>
      </c>
      <c r="E87" s="148">
        <v>300</v>
      </c>
      <c r="F87" s="148">
        <v>5</v>
      </c>
      <c r="G87" s="148">
        <v>93</v>
      </c>
      <c r="H87" s="148">
        <v>131</v>
      </c>
      <c r="I87" s="148">
        <v>48</v>
      </c>
      <c r="J87" s="148">
        <v>20</v>
      </c>
      <c r="K87" s="148">
        <v>3</v>
      </c>
    </row>
    <row r="88" spans="1:12" x14ac:dyDescent="0.2">
      <c r="A88" s="373"/>
      <c r="B88" s="372" t="s">
        <v>125</v>
      </c>
      <c r="C88" s="147"/>
      <c r="D88" s="147"/>
      <c r="E88" s="148">
        <v>15088</v>
      </c>
      <c r="F88" s="148">
        <v>371</v>
      </c>
      <c r="G88" s="148">
        <v>3940</v>
      </c>
      <c r="H88" s="148">
        <v>4877</v>
      </c>
      <c r="I88" s="148">
        <v>2920</v>
      </c>
      <c r="J88" s="148">
        <v>1879</v>
      </c>
      <c r="K88" s="148">
        <v>1101</v>
      </c>
    </row>
    <row r="89" spans="1:12" x14ac:dyDescent="0.2">
      <c r="A89" s="373"/>
      <c r="B89" s="373"/>
      <c r="C89" s="372" t="s">
        <v>126</v>
      </c>
      <c r="D89" s="147"/>
      <c r="E89" s="148">
        <v>4459</v>
      </c>
      <c r="F89" s="148">
        <v>60</v>
      </c>
      <c r="G89" s="148">
        <v>1110</v>
      </c>
      <c r="H89" s="148">
        <v>1466</v>
      </c>
      <c r="I89" s="148">
        <v>840</v>
      </c>
      <c r="J89" s="148">
        <v>646</v>
      </c>
      <c r="K89" s="148">
        <v>337</v>
      </c>
      <c r="L89" s="38"/>
    </row>
    <row r="90" spans="1:12" x14ac:dyDescent="0.2">
      <c r="A90" s="373"/>
      <c r="B90" s="373"/>
      <c r="C90" s="373"/>
      <c r="D90" s="147" t="s">
        <v>127</v>
      </c>
      <c r="E90" s="148">
        <v>4219</v>
      </c>
      <c r="F90" s="148">
        <v>52</v>
      </c>
      <c r="G90" s="148">
        <v>1035</v>
      </c>
      <c r="H90" s="148">
        <v>1380</v>
      </c>
      <c r="I90" s="148">
        <v>814</v>
      </c>
      <c r="J90" s="148">
        <v>607</v>
      </c>
      <c r="K90" s="148">
        <v>331</v>
      </c>
      <c r="L90" s="38"/>
    </row>
    <row r="91" spans="1:12" x14ac:dyDescent="0.2">
      <c r="A91" s="373"/>
      <c r="B91" s="373"/>
      <c r="C91" s="373"/>
      <c r="D91" s="147" t="s">
        <v>128</v>
      </c>
      <c r="E91" s="148">
        <v>91</v>
      </c>
      <c r="F91" s="148" t="s">
        <v>2</v>
      </c>
      <c r="G91" s="148">
        <v>29</v>
      </c>
      <c r="H91" s="148">
        <v>34</v>
      </c>
      <c r="I91" s="148">
        <v>8</v>
      </c>
      <c r="J91" s="148">
        <v>14</v>
      </c>
      <c r="K91" s="148" t="s">
        <v>2</v>
      </c>
      <c r="L91" s="38"/>
    </row>
    <row r="92" spans="1:12" x14ac:dyDescent="0.2">
      <c r="A92" s="373"/>
      <c r="B92" s="373"/>
      <c r="C92" s="373"/>
      <c r="D92" s="147" t="s">
        <v>129</v>
      </c>
      <c r="E92" s="148">
        <v>35</v>
      </c>
      <c r="F92" s="148" t="s">
        <v>8</v>
      </c>
      <c r="G92" s="148">
        <v>17</v>
      </c>
      <c r="H92" s="148">
        <v>13</v>
      </c>
      <c r="I92" s="148" t="s">
        <v>2</v>
      </c>
      <c r="J92" s="148" t="s">
        <v>2</v>
      </c>
      <c r="K92" s="148" t="s">
        <v>8</v>
      </c>
      <c r="L92" s="38"/>
    </row>
    <row r="93" spans="1:12" x14ac:dyDescent="0.2">
      <c r="A93" s="373"/>
      <c r="B93" s="373"/>
      <c r="C93" s="373"/>
      <c r="D93" s="147" t="s">
        <v>130</v>
      </c>
      <c r="E93" s="148">
        <v>37</v>
      </c>
      <c r="F93" s="148">
        <v>6</v>
      </c>
      <c r="G93" s="148">
        <v>12</v>
      </c>
      <c r="H93" s="148">
        <v>12</v>
      </c>
      <c r="I93" s="148" t="s">
        <v>2</v>
      </c>
      <c r="J93" s="148" t="s">
        <v>2</v>
      </c>
      <c r="K93" s="148" t="s">
        <v>8</v>
      </c>
      <c r="L93" s="38"/>
    </row>
    <row r="94" spans="1:12" x14ac:dyDescent="0.2">
      <c r="A94" s="373"/>
      <c r="B94" s="373"/>
      <c r="C94" s="373"/>
      <c r="D94" s="147" t="s">
        <v>131</v>
      </c>
      <c r="E94" s="148">
        <v>77</v>
      </c>
      <c r="F94" s="148" t="s">
        <v>2</v>
      </c>
      <c r="G94" s="148">
        <v>17</v>
      </c>
      <c r="H94" s="148">
        <v>27</v>
      </c>
      <c r="I94" s="148">
        <v>12</v>
      </c>
      <c r="J94" s="148">
        <v>19</v>
      </c>
      <c r="K94" s="148" t="s">
        <v>2</v>
      </c>
      <c r="L94" s="38"/>
    </row>
    <row r="95" spans="1:12" x14ac:dyDescent="0.2">
      <c r="A95" s="373"/>
      <c r="B95" s="373"/>
      <c r="C95" s="372" t="s">
        <v>132</v>
      </c>
      <c r="D95" s="147"/>
      <c r="E95" s="148">
        <v>8157</v>
      </c>
      <c r="F95" s="148" t="s">
        <v>2</v>
      </c>
      <c r="G95" s="148">
        <v>2434</v>
      </c>
      <c r="H95" s="148">
        <v>2596</v>
      </c>
      <c r="I95" s="148">
        <v>1438</v>
      </c>
      <c r="J95" s="148">
        <v>834</v>
      </c>
      <c r="K95" s="148" t="s">
        <v>2</v>
      </c>
      <c r="L95" s="38"/>
    </row>
    <row r="96" spans="1:12" x14ac:dyDescent="0.2">
      <c r="A96" s="373"/>
      <c r="B96" s="373"/>
      <c r="C96" s="373"/>
      <c r="D96" s="147" t="s">
        <v>133</v>
      </c>
      <c r="E96" s="148" t="s">
        <v>2</v>
      </c>
      <c r="F96" s="148" t="s">
        <v>8</v>
      </c>
      <c r="G96" s="148">
        <v>6</v>
      </c>
      <c r="H96" s="148" t="s">
        <v>2</v>
      </c>
      <c r="I96" s="148" t="s">
        <v>2</v>
      </c>
      <c r="J96" s="148" t="s">
        <v>2</v>
      </c>
      <c r="K96" s="148" t="s">
        <v>8</v>
      </c>
    </row>
    <row r="97" spans="1:11" x14ac:dyDescent="0.2">
      <c r="A97" s="373"/>
      <c r="B97" s="373"/>
      <c r="C97" s="373"/>
      <c r="D97" s="147" t="s">
        <v>134</v>
      </c>
      <c r="E97" s="148">
        <v>122</v>
      </c>
      <c r="F97" s="148" t="s">
        <v>2</v>
      </c>
      <c r="G97" s="148">
        <v>50</v>
      </c>
      <c r="H97" s="148">
        <v>45</v>
      </c>
      <c r="I97" s="148">
        <v>11</v>
      </c>
      <c r="J97" s="148" t="s">
        <v>2</v>
      </c>
      <c r="K97" s="148" t="s">
        <v>2</v>
      </c>
    </row>
    <row r="98" spans="1:11" x14ac:dyDescent="0.2">
      <c r="A98" s="373"/>
      <c r="B98" s="373"/>
      <c r="C98" s="373"/>
      <c r="D98" s="147" t="s">
        <v>135</v>
      </c>
      <c r="E98" s="148">
        <v>324</v>
      </c>
      <c r="F98" s="148" t="s">
        <v>2</v>
      </c>
      <c r="G98" s="148" t="s">
        <v>2</v>
      </c>
      <c r="H98" s="148">
        <v>112</v>
      </c>
      <c r="I98" s="148">
        <v>82</v>
      </c>
      <c r="J98" s="148">
        <v>57</v>
      </c>
      <c r="K98" s="148">
        <v>18</v>
      </c>
    </row>
    <row r="99" spans="1:11" x14ac:dyDescent="0.2">
      <c r="A99" s="373"/>
      <c r="B99" s="373"/>
      <c r="C99" s="373"/>
      <c r="D99" s="147" t="s">
        <v>136</v>
      </c>
      <c r="E99" s="148" t="s">
        <v>2</v>
      </c>
      <c r="F99" s="148" t="s">
        <v>2</v>
      </c>
      <c r="G99" s="148" t="s">
        <v>2</v>
      </c>
      <c r="H99" s="148" t="s">
        <v>2</v>
      </c>
      <c r="I99" s="148" t="s">
        <v>2</v>
      </c>
      <c r="J99" s="148">
        <v>25</v>
      </c>
      <c r="K99" s="148">
        <v>2</v>
      </c>
    </row>
    <row r="100" spans="1:11" x14ac:dyDescent="0.2">
      <c r="A100" s="373"/>
      <c r="B100" s="373"/>
      <c r="C100" s="373"/>
      <c r="D100" s="147" t="s">
        <v>137</v>
      </c>
      <c r="E100" s="148">
        <v>7250</v>
      </c>
      <c r="F100" s="148" t="s">
        <v>2</v>
      </c>
      <c r="G100" s="148">
        <v>2138</v>
      </c>
      <c r="H100" s="148">
        <v>2247</v>
      </c>
      <c r="I100" s="148">
        <v>1302</v>
      </c>
      <c r="J100" s="148">
        <v>741</v>
      </c>
      <c r="K100" s="148" t="s">
        <v>2</v>
      </c>
    </row>
    <row r="101" spans="1:11" x14ac:dyDescent="0.2">
      <c r="A101" s="373"/>
      <c r="B101" s="373"/>
      <c r="C101" s="372" t="s">
        <v>138</v>
      </c>
      <c r="D101" s="147"/>
      <c r="E101" s="148">
        <v>2472</v>
      </c>
      <c r="F101" s="148" t="s">
        <v>2</v>
      </c>
      <c r="G101" s="148">
        <v>396</v>
      </c>
      <c r="H101" s="148">
        <v>815</v>
      </c>
      <c r="I101" s="148">
        <v>642</v>
      </c>
      <c r="J101" s="148">
        <v>399</v>
      </c>
      <c r="K101" s="148" t="s">
        <v>2</v>
      </c>
    </row>
    <row r="102" spans="1:11" x14ac:dyDescent="0.2">
      <c r="A102" s="373"/>
      <c r="B102" s="373"/>
      <c r="C102" s="373"/>
      <c r="D102" s="147" t="s">
        <v>139</v>
      </c>
      <c r="E102" s="148">
        <v>152</v>
      </c>
      <c r="F102" s="148" t="s">
        <v>2</v>
      </c>
      <c r="G102" s="148">
        <v>31</v>
      </c>
      <c r="H102" s="148">
        <v>43</v>
      </c>
      <c r="I102" s="148">
        <v>24</v>
      </c>
      <c r="J102" s="148">
        <v>20</v>
      </c>
      <c r="K102" s="148" t="s">
        <v>2</v>
      </c>
    </row>
    <row r="103" spans="1:11" x14ac:dyDescent="0.2">
      <c r="A103" s="373"/>
      <c r="B103" s="373"/>
      <c r="C103" s="373"/>
      <c r="D103" s="147" t="s">
        <v>140</v>
      </c>
      <c r="E103" s="148">
        <v>29</v>
      </c>
      <c r="F103" s="148" t="s">
        <v>2</v>
      </c>
      <c r="G103" s="148">
        <v>8</v>
      </c>
      <c r="H103" s="148">
        <v>14</v>
      </c>
      <c r="I103" s="148">
        <v>3</v>
      </c>
      <c r="J103" s="148">
        <v>2</v>
      </c>
      <c r="K103" s="148" t="s">
        <v>2</v>
      </c>
    </row>
    <row r="104" spans="1:11" x14ac:dyDescent="0.2">
      <c r="A104" s="373"/>
      <c r="B104" s="373"/>
      <c r="C104" s="373"/>
      <c r="D104" s="147" t="s">
        <v>141</v>
      </c>
      <c r="E104" s="148">
        <v>2291</v>
      </c>
      <c r="F104" s="148">
        <v>7</v>
      </c>
      <c r="G104" s="148">
        <v>357</v>
      </c>
      <c r="H104" s="148">
        <v>758</v>
      </c>
      <c r="I104" s="148">
        <v>615</v>
      </c>
      <c r="J104" s="148">
        <v>377</v>
      </c>
      <c r="K104" s="148">
        <v>177</v>
      </c>
    </row>
    <row r="106" spans="1:11" ht="409.6" hidden="1" customHeight="1" x14ac:dyDescent="0.2"/>
  </sheetData>
  <mergeCells count="30">
    <mergeCell ref="F4:K4"/>
    <mergeCell ref="E6:K6"/>
    <mergeCell ref="A2:D2"/>
    <mergeCell ref="E4:E5"/>
    <mergeCell ref="A4:D6"/>
    <mergeCell ref="A8:A104"/>
    <mergeCell ref="B8:B17"/>
    <mergeCell ref="C9:C14"/>
    <mergeCell ref="C15:C17"/>
    <mergeCell ref="B18:B29"/>
    <mergeCell ref="C19:C25"/>
    <mergeCell ref="C26:C29"/>
    <mergeCell ref="B30:B44"/>
    <mergeCell ref="C31:C35"/>
    <mergeCell ref="C36:C40"/>
    <mergeCell ref="C41:C44"/>
    <mergeCell ref="B45:B60"/>
    <mergeCell ref="C46:C48"/>
    <mergeCell ref="B88:B104"/>
    <mergeCell ref="C89:C94"/>
    <mergeCell ref="C95:C100"/>
    <mergeCell ref="C101:C104"/>
    <mergeCell ref="C49:C55"/>
    <mergeCell ref="C56:C60"/>
    <mergeCell ref="B71:B87"/>
    <mergeCell ref="C72:C78"/>
    <mergeCell ref="C79:C87"/>
    <mergeCell ref="B61:B70"/>
    <mergeCell ref="C62:C67"/>
    <mergeCell ref="C68:C70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showGridLines="0" zoomScale="90" zoomScaleNormal="90" workbookViewId="0">
      <selection sqref="A1:D2"/>
    </sheetView>
  </sheetViews>
  <sheetFormatPr defaultColWidth="9.140625" defaultRowHeight="12.75" x14ac:dyDescent="0.2"/>
  <cols>
    <col min="1" max="1" width="8.42578125" style="2" customWidth="1"/>
    <col min="2" max="2" width="26.5703125" style="2" customWidth="1"/>
    <col min="3" max="3" width="24.28515625" style="2" customWidth="1"/>
    <col min="4" max="4" width="21.85546875" style="2" customWidth="1"/>
    <col min="5" max="5" width="13.42578125" style="2" customWidth="1"/>
    <col min="6" max="6" width="14.5703125" style="2" customWidth="1"/>
    <col min="7" max="10" width="16.42578125" style="2" customWidth="1"/>
    <col min="11" max="16384" width="9.140625" style="2"/>
  </cols>
  <sheetData>
    <row r="1" spans="1:10" ht="18" customHeight="1" x14ac:dyDescent="0.2">
      <c r="A1" s="2" t="s">
        <v>214</v>
      </c>
    </row>
    <row r="2" spans="1:10" ht="18" customHeight="1" x14ac:dyDescent="0.2">
      <c r="A2" s="377" t="s">
        <v>217</v>
      </c>
      <c r="B2" s="378"/>
      <c r="C2" s="378"/>
      <c r="D2" s="378"/>
    </row>
    <row r="3" spans="1:10" ht="18" customHeight="1" x14ac:dyDescent="0.2"/>
    <row r="4" spans="1:10" ht="29.25" customHeight="1" x14ac:dyDescent="0.2">
      <c r="A4" s="379" t="s">
        <v>250</v>
      </c>
      <c r="B4" s="379"/>
      <c r="C4" s="379"/>
      <c r="D4" s="379"/>
      <c r="E4" s="296" t="s">
        <v>315</v>
      </c>
      <c r="F4" s="382" t="s">
        <v>353</v>
      </c>
      <c r="G4" s="382"/>
      <c r="H4" s="382"/>
      <c r="I4" s="382"/>
      <c r="J4" s="382"/>
    </row>
    <row r="5" spans="1:10" ht="29.25" customHeight="1" x14ac:dyDescent="0.2">
      <c r="A5" s="379"/>
      <c r="B5" s="379"/>
      <c r="C5" s="379"/>
      <c r="D5" s="379"/>
      <c r="E5" s="296"/>
      <c r="F5" s="297" t="s">
        <v>331</v>
      </c>
      <c r="G5" s="297" t="s">
        <v>332</v>
      </c>
      <c r="H5" s="297"/>
      <c r="I5" s="383" t="s">
        <v>354</v>
      </c>
      <c r="J5" s="383" t="s">
        <v>355</v>
      </c>
    </row>
    <row r="6" spans="1:10" ht="86.25" customHeight="1" x14ac:dyDescent="0.2">
      <c r="A6" s="379"/>
      <c r="B6" s="379"/>
      <c r="C6" s="379"/>
      <c r="D6" s="379"/>
      <c r="E6" s="296"/>
      <c r="F6" s="297"/>
      <c r="G6" s="108" t="s">
        <v>336</v>
      </c>
      <c r="H6" s="108" t="s">
        <v>337</v>
      </c>
      <c r="I6" s="383"/>
      <c r="J6" s="383"/>
    </row>
    <row r="7" spans="1:10" ht="30.75" customHeight="1" x14ac:dyDescent="0.2">
      <c r="A7" s="379"/>
      <c r="B7" s="379"/>
      <c r="C7" s="379"/>
      <c r="D7" s="379"/>
      <c r="E7" s="296" t="s">
        <v>338</v>
      </c>
      <c r="F7" s="296"/>
      <c r="G7" s="296"/>
      <c r="H7" s="296"/>
      <c r="I7" s="296"/>
      <c r="J7" s="296"/>
    </row>
    <row r="8" spans="1:10" s="10" customFormat="1" x14ac:dyDescent="0.2">
      <c r="A8" s="149" t="s">
        <v>44</v>
      </c>
      <c r="B8" s="149"/>
      <c r="C8" s="149"/>
      <c r="D8" s="149"/>
      <c r="E8" s="150">
        <v>132547</v>
      </c>
      <c r="F8" s="150">
        <v>11618</v>
      </c>
      <c r="G8" s="150">
        <v>18968</v>
      </c>
      <c r="H8" s="150">
        <v>44464</v>
      </c>
      <c r="I8" s="150">
        <v>53093</v>
      </c>
      <c r="J8" s="150">
        <v>4404</v>
      </c>
    </row>
    <row r="9" spans="1:10" x14ac:dyDescent="0.2">
      <c r="A9" s="380"/>
      <c r="B9" s="380" t="s">
        <v>147</v>
      </c>
      <c r="C9" s="149"/>
      <c r="D9" s="149"/>
      <c r="E9" s="150">
        <v>9014</v>
      </c>
      <c r="F9" s="150">
        <v>909</v>
      </c>
      <c r="G9" s="150">
        <v>1489</v>
      </c>
      <c r="H9" s="150">
        <v>3520</v>
      </c>
      <c r="I9" s="150">
        <v>2888</v>
      </c>
      <c r="J9" s="150">
        <v>208</v>
      </c>
    </row>
    <row r="10" spans="1:10" x14ac:dyDescent="0.2">
      <c r="A10" s="381"/>
      <c r="B10" s="381"/>
      <c r="C10" s="380" t="s">
        <v>46</v>
      </c>
      <c r="D10" s="149"/>
      <c r="E10" s="150">
        <v>7561</v>
      </c>
      <c r="F10" s="150">
        <v>785</v>
      </c>
      <c r="G10" s="150">
        <v>1231</v>
      </c>
      <c r="H10" s="150">
        <v>3028</v>
      </c>
      <c r="I10" s="150">
        <v>2376</v>
      </c>
      <c r="J10" s="150">
        <v>141</v>
      </c>
    </row>
    <row r="11" spans="1:10" x14ac:dyDescent="0.2">
      <c r="A11" s="381"/>
      <c r="B11" s="381"/>
      <c r="C11" s="381"/>
      <c r="D11" s="149" t="s">
        <v>47</v>
      </c>
      <c r="E11" s="150">
        <v>297</v>
      </c>
      <c r="F11" s="150" t="s">
        <v>2</v>
      </c>
      <c r="G11" s="150" t="s">
        <v>2</v>
      </c>
      <c r="H11" s="150">
        <v>36</v>
      </c>
      <c r="I11" s="150">
        <v>215</v>
      </c>
      <c r="J11" s="150">
        <v>43</v>
      </c>
    </row>
    <row r="12" spans="1:10" ht="25.5" x14ac:dyDescent="0.2">
      <c r="A12" s="381"/>
      <c r="B12" s="381"/>
      <c r="C12" s="381"/>
      <c r="D12" s="149" t="s">
        <v>48</v>
      </c>
      <c r="E12" s="150">
        <v>6542</v>
      </c>
      <c r="F12" s="150">
        <v>751</v>
      </c>
      <c r="G12" s="150">
        <v>1181</v>
      </c>
      <c r="H12" s="150">
        <v>2837</v>
      </c>
      <c r="I12" s="150">
        <v>1726</v>
      </c>
      <c r="J12" s="150">
        <v>47</v>
      </c>
    </row>
    <row r="13" spans="1:10" ht="25.5" x14ac:dyDescent="0.2">
      <c r="A13" s="381"/>
      <c r="B13" s="381"/>
      <c r="C13" s="381"/>
      <c r="D13" s="149" t="s">
        <v>49</v>
      </c>
      <c r="E13" s="150">
        <v>220</v>
      </c>
      <c r="F13" s="150">
        <v>17</v>
      </c>
      <c r="G13" s="150" t="s">
        <v>2</v>
      </c>
      <c r="H13" s="150" t="s">
        <v>2</v>
      </c>
      <c r="I13" s="150">
        <v>113</v>
      </c>
      <c r="J13" s="150">
        <v>8</v>
      </c>
    </row>
    <row r="14" spans="1:10" ht="25.5" x14ac:dyDescent="0.2">
      <c r="A14" s="381"/>
      <c r="B14" s="381"/>
      <c r="C14" s="381"/>
      <c r="D14" s="149" t="s">
        <v>50</v>
      </c>
      <c r="E14" s="150">
        <v>119</v>
      </c>
      <c r="F14" s="150" t="s">
        <v>2</v>
      </c>
      <c r="G14" s="150" t="s">
        <v>2</v>
      </c>
      <c r="H14" s="150">
        <v>10</v>
      </c>
      <c r="I14" s="150">
        <v>99</v>
      </c>
      <c r="J14" s="150">
        <v>6</v>
      </c>
    </row>
    <row r="15" spans="1:10" ht="25.5" x14ac:dyDescent="0.2">
      <c r="A15" s="381"/>
      <c r="B15" s="381"/>
      <c r="C15" s="381"/>
      <c r="D15" s="149" t="s">
        <v>51</v>
      </c>
      <c r="E15" s="150">
        <v>383</v>
      </c>
      <c r="F15" s="150" t="s">
        <v>2</v>
      </c>
      <c r="G15" s="150" t="s">
        <v>2</v>
      </c>
      <c r="H15" s="150" t="s">
        <v>2</v>
      </c>
      <c r="I15" s="150">
        <v>223</v>
      </c>
      <c r="J15" s="150">
        <v>37</v>
      </c>
    </row>
    <row r="16" spans="1:10" x14ac:dyDescent="0.2">
      <c r="A16" s="381"/>
      <c r="B16" s="381"/>
      <c r="C16" s="380" t="s">
        <v>148</v>
      </c>
      <c r="D16" s="149"/>
      <c r="E16" s="150">
        <v>1453</v>
      </c>
      <c r="F16" s="150">
        <v>124</v>
      </c>
      <c r="G16" s="150">
        <v>258</v>
      </c>
      <c r="H16" s="150">
        <v>492</v>
      </c>
      <c r="I16" s="150">
        <v>512</v>
      </c>
      <c r="J16" s="150">
        <v>67</v>
      </c>
    </row>
    <row r="17" spans="1:10" x14ac:dyDescent="0.2">
      <c r="A17" s="381"/>
      <c r="B17" s="381"/>
      <c r="C17" s="381"/>
      <c r="D17" s="149" t="s">
        <v>53</v>
      </c>
      <c r="E17" s="150">
        <v>1310</v>
      </c>
      <c r="F17" s="150">
        <v>124</v>
      </c>
      <c r="G17" s="150">
        <v>258</v>
      </c>
      <c r="H17" s="150">
        <v>484</v>
      </c>
      <c r="I17" s="150">
        <v>415</v>
      </c>
      <c r="J17" s="150">
        <v>29</v>
      </c>
    </row>
    <row r="18" spans="1:10" ht="38.25" x14ac:dyDescent="0.2">
      <c r="A18" s="381"/>
      <c r="B18" s="381"/>
      <c r="C18" s="381"/>
      <c r="D18" s="149" t="s">
        <v>54</v>
      </c>
      <c r="E18" s="150">
        <v>143</v>
      </c>
      <c r="F18" s="150" t="s">
        <v>8</v>
      </c>
      <c r="G18" s="150" t="s">
        <v>8</v>
      </c>
      <c r="H18" s="150">
        <v>8</v>
      </c>
      <c r="I18" s="150">
        <v>97</v>
      </c>
      <c r="J18" s="150">
        <v>38</v>
      </c>
    </row>
    <row r="19" spans="1:10" x14ac:dyDescent="0.2">
      <c r="A19" s="381"/>
      <c r="B19" s="380" t="s">
        <v>180</v>
      </c>
      <c r="C19" s="149"/>
      <c r="D19" s="149"/>
      <c r="E19" s="150">
        <v>36808</v>
      </c>
      <c r="F19" s="150">
        <v>3015</v>
      </c>
      <c r="G19" s="150">
        <v>3949</v>
      </c>
      <c r="H19" s="150">
        <v>10367</v>
      </c>
      <c r="I19" s="150">
        <v>17763</v>
      </c>
      <c r="J19" s="150">
        <v>1714</v>
      </c>
    </row>
    <row r="20" spans="1:10" x14ac:dyDescent="0.2">
      <c r="A20" s="381"/>
      <c r="B20" s="381"/>
      <c r="C20" s="380" t="s">
        <v>56</v>
      </c>
      <c r="D20" s="149"/>
      <c r="E20" s="150">
        <v>1466</v>
      </c>
      <c r="F20" s="150">
        <v>111</v>
      </c>
      <c r="G20" s="150">
        <v>233</v>
      </c>
      <c r="H20" s="150">
        <v>512</v>
      </c>
      <c r="I20" s="150">
        <v>567</v>
      </c>
      <c r="J20" s="150">
        <v>43</v>
      </c>
    </row>
    <row r="21" spans="1:10" ht="25.5" x14ac:dyDescent="0.2">
      <c r="A21" s="381"/>
      <c r="B21" s="381"/>
      <c r="C21" s="381"/>
      <c r="D21" s="149" t="s">
        <v>57</v>
      </c>
      <c r="E21" s="150" t="s">
        <v>2</v>
      </c>
      <c r="F21" s="150" t="s">
        <v>8</v>
      </c>
      <c r="G21" s="150" t="s">
        <v>8</v>
      </c>
      <c r="H21" s="150" t="s">
        <v>8</v>
      </c>
      <c r="I21" s="150" t="s">
        <v>2</v>
      </c>
      <c r="J21" s="150" t="s">
        <v>2</v>
      </c>
    </row>
    <row r="22" spans="1:10" ht="25.5" x14ac:dyDescent="0.2">
      <c r="A22" s="381"/>
      <c r="B22" s="381"/>
      <c r="C22" s="381"/>
      <c r="D22" s="149" t="s">
        <v>58</v>
      </c>
      <c r="E22" s="150">
        <v>103</v>
      </c>
      <c r="F22" s="150" t="s">
        <v>8</v>
      </c>
      <c r="G22" s="150" t="s">
        <v>8</v>
      </c>
      <c r="H22" s="150">
        <v>8</v>
      </c>
      <c r="I22" s="150">
        <v>90</v>
      </c>
      <c r="J22" s="150">
        <v>5</v>
      </c>
    </row>
    <row r="23" spans="1:10" x14ac:dyDescent="0.2">
      <c r="A23" s="381"/>
      <c r="B23" s="381"/>
      <c r="C23" s="381"/>
      <c r="D23" s="149" t="s">
        <v>59</v>
      </c>
      <c r="E23" s="150">
        <v>158</v>
      </c>
      <c r="F23" s="150" t="s">
        <v>2</v>
      </c>
      <c r="G23" s="150" t="s">
        <v>2</v>
      </c>
      <c r="H23" s="150" t="s">
        <v>2</v>
      </c>
      <c r="I23" s="150">
        <v>56</v>
      </c>
      <c r="J23" s="150">
        <v>4</v>
      </c>
    </row>
    <row r="24" spans="1:10" ht="25.5" x14ac:dyDescent="0.2">
      <c r="A24" s="381"/>
      <c r="B24" s="381"/>
      <c r="C24" s="381"/>
      <c r="D24" s="149" t="s">
        <v>60</v>
      </c>
      <c r="E24" s="150">
        <v>563</v>
      </c>
      <c r="F24" s="150" t="s">
        <v>2</v>
      </c>
      <c r="G24" s="150" t="s">
        <v>2</v>
      </c>
      <c r="H24" s="150">
        <v>243</v>
      </c>
      <c r="I24" s="150">
        <v>187</v>
      </c>
      <c r="J24" s="150">
        <v>13</v>
      </c>
    </row>
    <row r="25" spans="1:10" ht="25.5" x14ac:dyDescent="0.2">
      <c r="A25" s="381"/>
      <c r="B25" s="381"/>
      <c r="C25" s="381"/>
      <c r="D25" s="149" t="s">
        <v>61</v>
      </c>
      <c r="E25" s="150">
        <v>436</v>
      </c>
      <c r="F25" s="150">
        <v>53</v>
      </c>
      <c r="G25" s="150">
        <v>138</v>
      </c>
      <c r="H25" s="150">
        <v>191</v>
      </c>
      <c r="I25" s="150">
        <v>51</v>
      </c>
      <c r="J25" s="150">
        <v>3</v>
      </c>
    </row>
    <row r="26" spans="1:10" ht="25.5" x14ac:dyDescent="0.2">
      <c r="A26" s="381"/>
      <c r="B26" s="381"/>
      <c r="C26" s="381"/>
      <c r="D26" s="149" t="s">
        <v>62</v>
      </c>
      <c r="E26" s="150" t="s">
        <v>2</v>
      </c>
      <c r="F26" s="150">
        <v>0</v>
      </c>
      <c r="G26" s="150">
        <v>0</v>
      </c>
      <c r="H26" s="150" t="s">
        <v>2</v>
      </c>
      <c r="I26" s="150" t="s">
        <v>2</v>
      </c>
      <c r="J26" s="150" t="s">
        <v>2</v>
      </c>
    </row>
    <row r="27" spans="1:10" x14ac:dyDescent="0.2">
      <c r="A27" s="381"/>
      <c r="B27" s="381"/>
      <c r="C27" s="380" t="s">
        <v>63</v>
      </c>
      <c r="D27" s="149"/>
      <c r="E27" s="150">
        <v>35342</v>
      </c>
      <c r="F27" s="150">
        <v>2904</v>
      </c>
      <c r="G27" s="150">
        <v>3716</v>
      </c>
      <c r="H27" s="150">
        <v>9855</v>
      </c>
      <c r="I27" s="150">
        <v>17196</v>
      </c>
      <c r="J27" s="150">
        <v>1671</v>
      </c>
    </row>
    <row r="28" spans="1:10" ht="25.5" x14ac:dyDescent="0.2">
      <c r="A28" s="381"/>
      <c r="B28" s="381"/>
      <c r="C28" s="381"/>
      <c r="D28" s="149" t="s">
        <v>64</v>
      </c>
      <c r="E28" s="150">
        <v>33252</v>
      </c>
      <c r="F28" s="150">
        <v>2799</v>
      </c>
      <c r="G28" s="150">
        <v>3606</v>
      </c>
      <c r="H28" s="150">
        <v>9323</v>
      </c>
      <c r="I28" s="150">
        <v>15948</v>
      </c>
      <c r="J28" s="150">
        <v>1576</v>
      </c>
    </row>
    <row r="29" spans="1:10" ht="38.25" x14ac:dyDescent="0.2">
      <c r="A29" s="381"/>
      <c r="B29" s="381"/>
      <c r="C29" s="381"/>
      <c r="D29" s="149" t="s">
        <v>65</v>
      </c>
      <c r="E29" s="150">
        <v>831</v>
      </c>
      <c r="F29" s="150">
        <v>52</v>
      </c>
      <c r="G29" s="150">
        <v>42</v>
      </c>
      <c r="H29" s="150">
        <v>209</v>
      </c>
      <c r="I29" s="150">
        <v>502</v>
      </c>
      <c r="J29" s="150">
        <v>26</v>
      </c>
    </row>
    <row r="30" spans="1:10" ht="38.25" x14ac:dyDescent="0.2">
      <c r="A30" s="381"/>
      <c r="B30" s="381"/>
      <c r="C30" s="381"/>
      <c r="D30" s="149" t="s">
        <v>66</v>
      </c>
      <c r="E30" s="150">
        <v>1259</v>
      </c>
      <c r="F30" s="150">
        <v>53</v>
      </c>
      <c r="G30" s="150">
        <v>68</v>
      </c>
      <c r="H30" s="150">
        <v>323</v>
      </c>
      <c r="I30" s="150">
        <v>746</v>
      </c>
      <c r="J30" s="150">
        <v>69</v>
      </c>
    </row>
    <row r="31" spans="1:10" x14ac:dyDescent="0.2">
      <c r="A31" s="381"/>
      <c r="B31" s="380" t="s">
        <v>149</v>
      </c>
      <c r="C31" s="149"/>
      <c r="D31" s="149"/>
      <c r="E31" s="150">
        <v>14420</v>
      </c>
      <c r="F31" s="150">
        <v>1136</v>
      </c>
      <c r="G31" s="150">
        <v>2173</v>
      </c>
      <c r="H31" s="150">
        <v>4967</v>
      </c>
      <c r="I31" s="150">
        <v>5687</v>
      </c>
      <c r="J31" s="150">
        <v>457</v>
      </c>
    </row>
    <row r="32" spans="1:10" x14ac:dyDescent="0.2">
      <c r="A32" s="381"/>
      <c r="B32" s="381"/>
      <c r="C32" s="380" t="s">
        <v>169</v>
      </c>
      <c r="D32" s="149"/>
      <c r="E32" s="150">
        <v>6210</v>
      </c>
      <c r="F32" s="150">
        <v>637</v>
      </c>
      <c r="G32" s="150">
        <v>1281</v>
      </c>
      <c r="H32" s="150">
        <v>2716</v>
      </c>
      <c r="I32" s="150">
        <v>1515</v>
      </c>
      <c r="J32" s="150">
        <v>61</v>
      </c>
    </row>
    <row r="33" spans="1:11" x14ac:dyDescent="0.2">
      <c r="A33" s="381"/>
      <c r="B33" s="381"/>
      <c r="C33" s="381"/>
      <c r="D33" s="149" t="s">
        <v>69</v>
      </c>
      <c r="E33" s="150">
        <v>101</v>
      </c>
      <c r="F33" s="150" t="s">
        <v>2</v>
      </c>
      <c r="G33" s="150" t="s">
        <v>2</v>
      </c>
      <c r="H33" s="150" t="s">
        <v>2</v>
      </c>
      <c r="I33" s="150">
        <v>41</v>
      </c>
      <c r="J33" s="150" t="s">
        <v>8</v>
      </c>
    </row>
    <row r="34" spans="1:11" ht="25.5" x14ac:dyDescent="0.2">
      <c r="A34" s="381"/>
      <c r="B34" s="381"/>
      <c r="C34" s="381"/>
      <c r="D34" s="149" t="s">
        <v>70</v>
      </c>
      <c r="E34" s="150">
        <v>59</v>
      </c>
      <c r="F34" s="150" t="s">
        <v>2</v>
      </c>
      <c r="G34" s="150" t="s">
        <v>2</v>
      </c>
      <c r="H34" s="150" t="s">
        <v>2</v>
      </c>
      <c r="I34" s="150">
        <v>37</v>
      </c>
      <c r="J34" s="150">
        <v>6</v>
      </c>
    </row>
    <row r="35" spans="1:11" ht="25.5" x14ac:dyDescent="0.2">
      <c r="A35" s="381"/>
      <c r="B35" s="381"/>
      <c r="C35" s="381"/>
      <c r="D35" s="149" t="s">
        <v>71</v>
      </c>
      <c r="E35" s="150">
        <v>5530</v>
      </c>
      <c r="F35" s="150">
        <v>581</v>
      </c>
      <c r="G35" s="150">
        <v>1199</v>
      </c>
      <c r="H35" s="150">
        <v>2484</v>
      </c>
      <c r="I35" s="150">
        <v>1228</v>
      </c>
      <c r="J35" s="150">
        <v>38</v>
      </c>
    </row>
    <row r="36" spans="1:11" ht="25.5" x14ac:dyDescent="0.2">
      <c r="A36" s="381"/>
      <c r="B36" s="381"/>
      <c r="C36" s="381"/>
      <c r="D36" s="149" t="s">
        <v>72</v>
      </c>
      <c r="E36" s="150">
        <v>520</v>
      </c>
      <c r="F36" s="150">
        <v>41</v>
      </c>
      <c r="G36" s="150">
        <v>63</v>
      </c>
      <c r="H36" s="150">
        <v>190</v>
      </c>
      <c r="I36" s="150">
        <v>209</v>
      </c>
      <c r="J36" s="150">
        <v>17</v>
      </c>
    </row>
    <row r="37" spans="1:11" x14ac:dyDescent="0.2">
      <c r="A37" s="381"/>
      <c r="B37" s="381"/>
      <c r="C37" s="380" t="s">
        <v>181</v>
      </c>
      <c r="D37" s="149"/>
      <c r="E37" s="150">
        <v>5717</v>
      </c>
      <c r="F37" s="150">
        <v>210</v>
      </c>
      <c r="G37" s="150">
        <v>417</v>
      </c>
      <c r="H37" s="150">
        <v>1258</v>
      </c>
      <c r="I37" s="150">
        <v>3494</v>
      </c>
      <c r="J37" s="150">
        <v>338</v>
      </c>
    </row>
    <row r="38" spans="1:11" ht="25.5" x14ac:dyDescent="0.2">
      <c r="A38" s="381"/>
      <c r="B38" s="381"/>
      <c r="C38" s="381"/>
      <c r="D38" s="149" t="s">
        <v>74</v>
      </c>
      <c r="E38" s="150">
        <v>361</v>
      </c>
      <c r="F38" s="150" t="s">
        <v>2</v>
      </c>
      <c r="G38" s="150" t="s">
        <v>2</v>
      </c>
      <c r="H38" s="150">
        <v>27</v>
      </c>
      <c r="I38" s="150">
        <v>296</v>
      </c>
      <c r="J38" s="150">
        <v>32</v>
      </c>
      <c r="K38" s="10"/>
    </row>
    <row r="39" spans="1:11" ht="25.5" x14ac:dyDescent="0.2">
      <c r="A39" s="381"/>
      <c r="B39" s="381"/>
      <c r="C39" s="381"/>
      <c r="D39" s="149" t="s">
        <v>75</v>
      </c>
      <c r="E39" s="150">
        <v>143</v>
      </c>
      <c r="F39" s="150" t="s">
        <v>2</v>
      </c>
      <c r="G39" s="150">
        <v>0</v>
      </c>
      <c r="H39" s="150" t="s">
        <v>2</v>
      </c>
      <c r="I39" s="150">
        <v>119</v>
      </c>
      <c r="J39" s="150">
        <v>19</v>
      </c>
      <c r="K39" s="10"/>
    </row>
    <row r="40" spans="1:11" ht="25.5" x14ac:dyDescent="0.2">
      <c r="A40" s="381"/>
      <c r="B40" s="381"/>
      <c r="C40" s="381"/>
      <c r="D40" s="149" t="s">
        <v>76</v>
      </c>
      <c r="E40" s="150">
        <v>4201</v>
      </c>
      <c r="F40" s="150">
        <v>197</v>
      </c>
      <c r="G40" s="150">
        <v>399</v>
      </c>
      <c r="H40" s="150">
        <v>1162</v>
      </c>
      <c r="I40" s="150">
        <v>2295</v>
      </c>
      <c r="J40" s="150">
        <v>148</v>
      </c>
      <c r="K40" s="10"/>
    </row>
    <row r="41" spans="1:11" ht="25.5" x14ac:dyDescent="0.2">
      <c r="A41" s="381"/>
      <c r="B41" s="381"/>
      <c r="C41" s="381"/>
      <c r="D41" s="149" t="s">
        <v>77</v>
      </c>
      <c r="E41" s="150">
        <v>1012</v>
      </c>
      <c r="F41" s="150" t="s">
        <v>2</v>
      </c>
      <c r="G41" s="150" t="s">
        <v>2</v>
      </c>
      <c r="H41" s="150" t="s">
        <v>2</v>
      </c>
      <c r="I41" s="150">
        <v>784</v>
      </c>
      <c r="J41" s="150">
        <v>139</v>
      </c>
      <c r="K41" s="10"/>
    </row>
    <row r="42" spans="1:11" x14ac:dyDescent="0.2">
      <c r="A42" s="381"/>
      <c r="B42" s="381"/>
      <c r="C42" s="380" t="s">
        <v>78</v>
      </c>
      <c r="D42" s="149"/>
      <c r="E42" s="150">
        <v>2493</v>
      </c>
      <c r="F42" s="150">
        <v>289</v>
      </c>
      <c r="G42" s="150">
        <v>475</v>
      </c>
      <c r="H42" s="150">
        <v>993</v>
      </c>
      <c r="I42" s="150">
        <v>678</v>
      </c>
      <c r="J42" s="150">
        <v>58</v>
      </c>
      <c r="K42" s="10"/>
    </row>
    <row r="43" spans="1:11" ht="25.5" x14ac:dyDescent="0.2">
      <c r="A43" s="381"/>
      <c r="B43" s="381"/>
      <c r="C43" s="381"/>
      <c r="D43" s="149" t="s">
        <v>79</v>
      </c>
      <c r="E43" s="150">
        <v>2261</v>
      </c>
      <c r="F43" s="150">
        <v>272</v>
      </c>
      <c r="G43" s="150">
        <v>443</v>
      </c>
      <c r="H43" s="150">
        <v>925</v>
      </c>
      <c r="I43" s="150">
        <v>570</v>
      </c>
      <c r="J43" s="150">
        <v>51</v>
      </c>
      <c r="K43" s="10"/>
    </row>
    <row r="44" spans="1:11" ht="25.5" x14ac:dyDescent="0.2">
      <c r="A44" s="381"/>
      <c r="B44" s="381"/>
      <c r="C44" s="381"/>
      <c r="D44" s="149" t="s">
        <v>80</v>
      </c>
      <c r="E44" s="150">
        <v>196</v>
      </c>
      <c r="F44" s="150">
        <v>17</v>
      </c>
      <c r="G44" s="150">
        <v>32</v>
      </c>
      <c r="H44" s="150">
        <v>65</v>
      </c>
      <c r="I44" s="150">
        <v>80</v>
      </c>
      <c r="J44" s="150">
        <v>2</v>
      </c>
      <c r="K44" s="10"/>
    </row>
    <row r="45" spans="1:11" ht="25.5" x14ac:dyDescent="0.2">
      <c r="A45" s="381"/>
      <c r="B45" s="381"/>
      <c r="C45" s="381"/>
      <c r="D45" s="149" t="s">
        <v>81</v>
      </c>
      <c r="E45" s="150">
        <v>36</v>
      </c>
      <c r="F45" s="150">
        <v>0</v>
      </c>
      <c r="G45" s="150">
        <v>0</v>
      </c>
      <c r="H45" s="150">
        <v>3</v>
      </c>
      <c r="I45" s="150">
        <v>28</v>
      </c>
      <c r="J45" s="150">
        <v>5</v>
      </c>
      <c r="K45" s="10"/>
    </row>
    <row r="46" spans="1:11" x14ac:dyDescent="0.2">
      <c r="A46" s="381"/>
      <c r="B46" s="380" t="s">
        <v>82</v>
      </c>
      <c r="C46" s="149"/>
      <c r="D46" s="149"/>
      <c r="E46" s="150">
        <v>14328</v>
      </c>
      <c r="F46" s="150">
        <v>1656</v>
      </c>
      <c r="G46" s="150">
        <v>2764</v>
      </c>
      <c r="H46" s="150">
        <v>5473</v>
      </c>
      <c r="I46" s="150">
        <v>4041</v>
      </c>
      <c r="J46" s="150">
        <v>394</v>
      </c>
      <c r="K46" s="10"/>
    </row>
    <row r="47" spans="1:11" x14ac:dyDescent="0.2">
      <c r="A47" s="381"/>
      <c r="B47" s="381"/>
      <c r="C47" s="380" t="s">
        <v>210</v>
      </c>
      <c r="D47" s="149"/>
      <c r="E47" s="150">
        <v>1077</v>
      </c>
      <c r="F47" s="150">
        <v>97</v>
      </c>
      <c r="G47" s="150">
        <v>210</v>
      </c>
      <c r="H47" s="150">
        <v>449</v>
      </c>
      <c r="I47" s="150">
        <v>284</v>
      </c>
      <c r="J47" s="150">
        <v>37</v>
      </c>
      <c r="K47" s="10"/>
    </row>
    <row r="48" spans="1:11" ht="25.5" x14ac:dyDescent="0.2">
      <c r="A48" s="381"/>
      <c r="B48" s="381"/>
      <c r="C48" s="381"/>
      <c r="D48" s="149" t="s">
        <v>84</v>
      </c>
      <c r="E48" s="150">
        <v>32</v>
      </c>
      <c r="F48" s="150" t="s">
        <v>8</v>
      </c>
      <c r="G48" s="150" t="s">
        <v>8</v>
      </c>
      <c r="H48" s="150" t="s">
        <v>2</v>
      </c>
      <c r="I48" s="150">
        <v>28</v>
      </c>
      <c r="J48" s="150" t="s">
        <v>2</v>
      </c>
      <c r="K48" s="10"/>
    </row>
    <row r="49" spans="1:12" ht="25.5" x14ac:dyDescent="0.2">
      <c r="A49" s="381"/>
      <c r="B49" s="381"/>
      <c r="C49" s="381"/>
      <c r="D49" s="149" t="s">
        <v>85</v>
      </c>
      <c r="E49" s="150">
        <v>1045</v>
      </c>
      <c r="F49" s="150">
        <v>97</v>
      </c>
      <c r="G49" s="150">
        <v>210</v>
      </c>
      <c r="H49" s="150" t="s">
        <v>2</v>
      </c>
      <c r="I49" s="150">
        <v>256</v>
      </c>
      <c r="J49" s="150" t="s">
        <v>2</v>
      </c>
      <c r="K49" s="10"/>
    </row>
    <row r="50" spans="1:12" x14ac:dyDescent="0.2">
      <c r="A50" s="381"/>
      <c r="B50" s="381"/>
      <c r="C50" s="380" t="s">
        <v>211</v>
      </c>
      <c r="D50" s="149"/>
      <c r="E50" s="150">
        <v>9949</v>
      </c>
      <c r="F50" s="150">
        <v>1153</v>
      </c>
      <c r="G50" s="150">
        <v>1816</v>
      </c>
      <c r="H50" s="150">
        <v>3621</v>
      </c>
      <c r="I50" s="150">
        <v>3084</v>
      </c>
      <c r="J50" s="150">
        <v>275</v>
      </c>
      <c r="K50" s="10"/>
    </row>
    <row r="51" spans="1:12" x14ac:dyDescent="0.2">
      <c r="A51" s="381"/>
      <c r="B51" s="381"/>
      <c r="C51" s="381"/>
      <c r="D51" s="149" t="s">
        <v>87</v>
      </c>
      <c r="E51" s="150">
        <v>523</v>
      </c>
      <c r="F51" s="150">
        <v>7</v>
      </c>
      <c r="G51" s="150" t="s">
        <v>2</v>
      </c>
      <c r="H51" s="150" t="s">
        <v>2</v>
      </c>
      <c r="I51" s="150">
        <v>359</v>
      </c>
      <c r="J51" s="150">
        <v>61</v>
      </c>
      <c r="K51" s="10"/>
    </row>
    <row r="52" spans="1:12" x14ac:dyDescent="0.2">
      <c r="A52" s="381"/>
      <c r="B52" s="381"/>
      <c r="C52" s="381"/>
      <c r="D52" s="149" t="s">
        <v>88</v>
      </c>
      <c r="E52" s="150">
        <v>195</v>
      </c>
      <c r="F52" s="150">
        <v>13</v>
      </c>
      <c r="G52" s="150">
        <v>17</v>
      </c>
      <c r="H52" s="150">
        <v>39</v>
      </c>
      <c r="I52" s="150">
        <v>111</v>
      </c>
      <c r="J52" s="150">
        <v>15</v>
      </c>
      <c r="K52" s="10"/>
    </row>
    <row r="53" spans="1:12" ht="25.5" x14ac:dyDescent="0.2">
      <c r="A53" s="381"/>
      <c r="B53" s="381"/>
      <c r="C53" s="381"/>
      <c r="D53" s="149" t="s">
        <v>89</v>
      </c>
      <c r="E53" s="150">
        <v>219</v>
      </c>
      <c r="F53" s="150" t="s">
        <v>2</v>
      </c>
      <c r="G53" s="150" t="s">
        <v>2</v>
      </c>
      <c r="H53" s="150" t="s">
        <v>2</v>
      </c>
      <c r="I53" s="150">
        <v>144</v>
      </c>
      <c r="J53" s="150">
        <v>51</v>
      </c>
      <c r="K53" s="10"/>
    </row>
    <row r="54" spans="1:12" ht="25.5" x14ac:dyDescent="0.2">
      <c r="A54" s="381"/>
      <c r="B54" s="381"/>
      <c r="C54" s="381"/>
      <c r="D54" s="149" t="s">
        <v>90</v>
      </c>
      <c r="E54" s="150">
        <v>8284</v>
      </c>
      <c r="F54" s="150">
        <v>1114</v>
      </c>
      <c r="G54" s="150">
        <v>1736</v>
      </c>
      <c r="H54" s="150">
        <v>3437</v>
      </c>
      <c r="I54" s="150">
        <v>1933</v>
      </c>
      <c r="J54" s="150">
        <v>64</v>
      </c>
      <c r="K54" s="10"/>
    </row>
    <row r="55" spans="1:12" x14ac:dyDescent="0.2">
      <c r="A55" s="381"/>
      <c r="B55" s="381"/>
      <c r="C55" s="381"/>
      <c r="D55" s="149" t="s">
        <v>91</v>
      </c>
      <c r="E55" s="150">
        <v>141</v>
      </c>
      <c r="F55" s="150" t="s">
        <v>2</v>
      </c>
      <c r="G55" s="150">
        <v>6</v>
      </c>
      <c r="H55" s="150" t="s">
        <v>2</v>
      </c>
      <c r="I55" s="150">
        <v>104</v>
      </c>
      <c r="J55" s="150">
        <v>10</v>
      </c>
      <c r="K55" s="10"/>
    </row>
    <row r="56" spans="1:12" ht="25.5" x14ac:dyDescent="0.2">
      <c r="A56" s="381"/>
      <c r="B56" s="381"/>
      <c r="C56" s="381"/>
      <c r="D56" s="149" t="s">
        <v>92</v>
      </c>
      <c r="E56" s="150">
        <v>587</v>
      </c>
      <c r="F56" s="150">
        <v>13</v>
      </c>
      <c r="G56" s="150">
        <v>21</v>
      </c>
      <c r="H56" s="150">
        <v>46</v>
      </c>
      <c r="I56" s="150">
        <v>433</v>
      </c>
      <c r="J56" s="150">
        <v>74</v>
      </c>
      <c r="K56" s="10"/>
    </row>
    <row r="57" spans="1:12" x14ac:dyDescent="0.2">
      <c r="A57" s="381"/>
      <c r="B57" s="381"/>
      <c r="C57" s="380" t="s">
        <v>212</v>
      </c>
      <c r="D57" s="149"/>
      <c r="E57" s="150">
        <v>3302</v>
      </c>
      <c r="F57" s="150">
        <v>406</v>
      </c>
      <c r="G57" s="150">
        <v>738</v>
      </c>
      <c r="H57" s="150">
        <v>1403</v>
      </c>
      <c r="I57" s="150">
        <v>673</v>
      </c>
      <c r="J57" s="150">
        <v>82</v>
      </c>
      <c r="K57" s="10"/>
    </row>
    <row r="58" spans="1:12" ht="25.5" x14ac:dyDescent="0.2">
      <c r="A58" s="381"/>
      <c r="B58" s="381"/>
      <c r="C58" s="381"/>
      <c r="D58" s="149" t="s">
        <v>94</v>
      </c>
      <c r="E58" s="150">
        <v>395</v>
      </c>
      <c r="F58" s="150">
        <v>44</v>
      </c>
      <c r="G58" s="150">
        <v>77</v>
      </c>
      <c r="H58" s="150">
        <v>162</v>
      </c>
      <c r="I58" s="150">
        <v>103</v>
      </c>
      <c r="J58" s="150">
        <v>9</v>
      </c>
      <c r="K58" s="10"/>
    </row>
    <row r="59" spans="1:12" ht="25.5" x14ac:dyDescent="0.2">
      <c r="A59" s="381"/>
      <c r="B59" s="381"/>
      <c r="C59" s="381"/>
      <c r="D59" s="149" t="s">
        <v>95</v>
      </c>
      <c r="E59" s="150">
        <v>2737</v>
      </c>
      <c r="F59" s="150">
        <v>362</v>
      </c>
      <c r="G59" s="150">
        <v>661</v>
      </c>
      <c r="H59" s="150">
        <v>1233</v>
      </c>
      <c r="I59" s="150">
        <v>461</v>
      </c>
      <c r="J59" s="150">
        <v>20</v>
      </c>
      <c r="K59" s="10"/>
      <c r="L59" s="10"/>
    </row>
    <row r="60" spans="1:12" ht="38.25" x14ac:dyDescent="0.2">
      <c r="A60" s="381"/>
      <c r="B60" s="381"/>
      <c r="C60" s="381"/>
      <c r="D60" s="149" t="s">
        <v>96</v>
      </c>
      <c r="E60" s="150">
        <v>32</v>
      </c>
      <c r="F60" s="150" t="s">
        <v>8</v>
      </c>
      <c r="G60" s="150" t="s">
        <v>8</v>
      </c>
      <c r="H60" s="150" t="s">
        <v>2</v>
      </c>
      <c r="I60" s="150">
        <v>28</v>
      </c>
      <c r="J60" s="150" t="s">
        <v>2</v>
      </c>
      <c r="K60" s="10"/>
      <c r="L60" s="10"/>
    </row>
    <row r="61" spans="1:12" ht="25.5" x14ac:dyDescent="0.2">
      <c r="A61" s="381"/>
      <c r="B61" s="381"/>
      <c r="C61" s="381"/>
      <c r="D61" s="149" t="s">
        <v>97</v>
      </c>
      <c r="E61" s="150">
        <v>138</v>
      </c>
      <c r="F61" s="150" t="s">
        <v>8</v>
      </c>
      <c r="G61" s="150" t="s">
        <v>8</v>
      </c>
      <c r="H61" s="150" t="s">
        <v>2</v>
      </c>
      <c r="I61" s="150">
        <v>81</v>
      </c>
      <c r="J61" s="150" t="s">
        <v>2</v>
      </c>
      <c r="K61" s="10"/>
      <c r="L61" s="10"/>
    </row>
    <row r="62" spans="1:12" x14ac:dyDescent="0.2">
      <c r="A62" s="381"/>
      <c r="B62" s="380" t="s">
        <v>98</v>
      </c>
      <c r="C62" s="149"/>
      <c r="D62" s="149"/>
      <c r="E62" s="150">
        <v>11872</v>
      </c>
      <c r="F62" s="150">
        <v>1076</v>
      </c>
      <c r="G62" s="150">
        <v>1678</v>
      </c>
      <c r="H62" s="150">
        <v>4610</v>
      </c>
      <c r="I62" s="150">
        <v>4095</v>
      </c>
      <c r="J62" s="150">
        <v>413</v>
      </c>
      <c r="K62" s="10"/>
      <c r="L62" s="10"/>
    </row>
    <row r="63" spans="1:12" x14ac:dyDescent="0.2">
      <c r="A63" s="381"/>
      <c r="B63" s="381"/>
      <c r="C63" s="380" t="s">
        <v>99</v>
      </c>
      <c r="D63" s="149"/>
      <c r="E63" s="150">
        <v>10378</v>
      </c>
      <c r="F63" s="150">
        <v>943</v>
      </c>
      <c r="G63" s="150">
        <v>1386</v>
      </c>
      <c r="H63" s="150">
        <v>4028</v>
      </c>
      <c r="I63" s="150">
        <v>3657</v>
      </c>
      <c r="J63" s="150">
        <v>364</v>
      </c>
      <c r="K63" s="10"/>
      <c r="L63" s="10"/>
    </row>
    <row r="64" spans="1:12" ht="25.5" x14ac:dyDescent="0.2">
      <c r="A64" s="381"/>
      <c r="B64" s="381"/>
      <c r="C64" s="381"/>
      <c r="D64" s="149" t="s">
        <v>100</v>
      </c>
      <c r="E64" s="150">
        <v>211</v>
      </c>
      <c r="F64" s="150" t="s">
        <v>2</v>
      </c>
      <c r="G64" s="150" t="s">
        <v>2</v>
      </c>
      <c r="H64" s="150" t="s">
        <v>2</v>
      </c>
      <c r="I64" s="150">
        <v>122</v>
      </c>
      <c r="J64" s="150" t="s">
        <v>2</v>
      </c>
      <c r="K64" s="10"/>
      <c r="L64" s="10"/>
    </row>
    <row r="65" spans="1:12" ht="38.25" x14ac:dyDescent="0.2">
      <c r="A65" s="381"/>
      <c r="B65" s="381"/>
      <c r="C65" s="381"/>
      <c r="D65" s="149" t="s">
        <v>101</v>
      </c>
      <c r="E65" s="150">
        <v>343</v>
      </c>
      <c r="F65" s="150" t="s">
        <v>2</v>
      </c>
      <c r="G65" s="150" t="s">
        <v>2</v>
      </c>
      <c r="H65" s="150">
        <v>24</v>
      </c>
      <c r="I65" s="150">
        <v>276</v>
      </c>
      <c r="J65" s="150" t="s">
        <v>2</v>
      </c>
      <c r="K65" s="10"/>
      <c r="L65" s="10"/>
    </row>
    <row r="66" spans="1:12" ht="25.5" x14ac:dyDescent="0.2">
      <c r="A66" s="381"/>
      <c r="B66" s="381"/>
      <c r="C66" s="381"/>
      <c r="D66" s="149" t="s">
        <v>102</v>
      </c>
      <c r="E66" s="150">
        <v>9095</v>
      </c>
      <c r="F66" s="150">
        <v>933</v>
      </c>
      <c r="G66" s="150">
        <v>1359</v>
      </c>
      <c r="H66" s="150">
        <v>3920</v>
      </c>
      <c r="I66" s="150">
        <v>2678</v>
      </c>
      <c r="J66" s="150">
        <v>205</v>
      </c>
      <c r="K66" s="10"/>
      <c r="L66" s="10"/>
    </row>
    <row r="67" spans="1:12" ht="25.5" x14ac:dyDescent="0.2">
      <c r="A67" s="381"/>
      <c r="B67" s="381"/>
      <c r="C67" s="381"/>
      <c r="D67" s="149" t="s">
        <v>103</v>
      </c>
      <c r="E67" s="150">
        <v>177</v>
      </c>
      <c r="F67" s="150" t="s">
        <v>2</v>
      </c>
      <c r="G67" s="150" t="s">
        <v>2</v>
      </c>
      <c r="H67" s="150">
        <v>5</v>
      </c>
      <c r="I67" s="150">
        <v>154</v>
      </c>
      <c r="J67" s="150">
        <v>16</v>
      </c>
      <c r="K67" s="10"/>
      <c r="L67" s="10"/>
    </row>
    <row r="68" spans="1:12" ht="25.5" x14ac:dyDescent="0.2">
      <c r="A68" s="381"/>
      <c r="B68" s="381"/>
      <c r="C68" s="381"/>
      <c r="D68" s="149" t="s">
        <v>104</v>
      </c>
      <c r="E68" s="150">
        <v>552</v>
      </c>
      <c r="F68" s="150" t="s">
        <v>8</v>
      </c>
      <c r="G68" s="150" t="s">
        <v>2</v>
      </c>
      <c r="H68" s="150" t="s">
        <v>2</v>
      </c>
      <c r="I68" s="150">
        <v>427</v>
      </c>
      <c r="J68" s="150">
        <v>98</v>
      </c>
      <c r="K68" s="10"/>
      <c r="L68" s="10"/>
    </row>
    <row r="69" spans="1:12" x14ac:dyDescent="0.2">
      <c r="A69" s="381"/>
      <c r="B69" s="381"/>
      <c r="C69" s="380" t="s">
        <v>105</v>
      </c>
      <c r="D69" s="149"/>
      <c r="E69" s="150">
        <v>1494</v>
      </c>
      <c r="F69" s="150">
        <v>133</v>
      </c>
      <c r="G69" s="150">
        <v>292</v>
      </c>
      <c r="H69" s="150">
        <v>582</v>
      </c>
      <c r="I69" s="150">
        <v>438</v>
      </c>
      <c r="J69" s="150">
        <v>49</v>
      </c>
      <c r="K69" s="10"/>
      <c r="L69" s="10"/>
    </row>
    <row r="70" spans="1:12" x14ac:dyDescent="0.2">
      <c r="A70" s="381"/>
      <c r="B70" s="381"/>
      <c r="C70" s="381"/>
      <c r="D70" s="149" t="s">
        <v>106</v>
      </c>
      <c r="E70" s="150">
        <v>78</v>
      </c>
      <c r="F70" s="150" t="s">
        <v>2</v>
      </c>
      <c r="G70" s="150" t="s">
        <v>2</v>
      </c>
      <c r="H70" s="150">
        <v>4</v>
      </c>
      <c r="I70" s="150">
        <v>46</v>
      </c>
      <c r="J70" s="150">
        <v>7</v>
      </c>
      <c r="K70" s="10"/>
      <c r="L70" s="10"/>
    </row>
    <row r="71" spans="1:12" x14ac:dyDescent="0.2">
      <c r="A71" s="381"/>
      <c r="B71" s="381"/>
      <c r="C71" s="381"/>
      <c r="D71" s="149" t="s">
        <v>107</v>
      </c>
      <c r="E71" s="150">
        <v>1416</v>
      </c>
      <c r="F71" s="150" t="s">
        <v>2</v>
      </c>
      <c r="G71" s="150" t="s">
        <v>2</v>
      </c>
      <c r="H71" s="150">
        <v>578</v>
      </c>
      <c r="I71" s="150">
        <v>392</v>
      </c>
      <c r="J71" s="150">
        <v>42</v>
      </c>
      <c r="K71" s="10"/>
      <c r="L71" s="10"/>
    </row>
    <row r="72" spans="1:12" x14ac:dyDescent="0.2">
      <c r="A72" s="381"/>
      <c r="B72" s="380" t="s">
        <v>184</v>
      </c>
      <c r="C72" s="149"/>
      <c r="D72" s="149"/>
      <c r="E72" s="150">
        <v>31017</v>
      </c>
      <c r="F72" s="150">
        <v>2496</v>
      </c>
      <c r="G72" s="150">
        <v>4484</v>
      </c>
      <c r="H72" s="150">
        <v>10237</v>
      </c>
      <c r="I72" s="150">
        <v>12978</v>
      </c>
      <c r="J72" s="150">
        <v>822</v>
      </c>
      <c r="K72" s="10"/>
      <c r="L72" s="10"/>
    </row>
    <row r="73" spans="1:12" x14ac:dyDescent="0.2">
      <c r="A73" s="381"/>
      <c r="B73" s="381"/>
      <c r="C73" s="380" t="s">
        <v>153</v>
      </c>
      <c r="D73" s="149"/>
      <c r="E73" s="150">
        <v>19015</v>
      </c>
      <c r="F73" s="150">
        <v>1532</v>
      </c>
      <c r="G73" s="150">
        <v>2606</v>
      </c>
      <c r="H73" s="150">
        <v>6051</v>
      </c>
      <c r="I73" s="150">
        <v>8320</v>
      </c>
      <c r="J73" s="150">
        <v>506</v>
      </c>
      <c r="K73" s="10"/>
      <c r="L73" s="10"/>
    </row>
    <row r="74" spans="1:12" ht="25.5" x14ac:dyDescent="0.2">
      <c r="A74" s="381"/>
      <c r="B74" s="381"/>
      <c r="C74" s="381"/>
      <c r="D74" s="149" t="s">
        <v>110</v>
      </c>
      <c r="E74" s="150">
        <v>1517</v>
      </c>
      <c r="F74" s="150" t="s">
        <v>2</v>
      </c>
      <c r="G74" s="150" t="s">
        <v>2</v>
      </c>
      <c r="H74" s="150" t="s">
        <v>2</v>
      </c>
      <c r="I74" s="150">
        <v>1461</v>
      </c>
      <c r="J74" s="150">
        <v>35</v>
      </c>
      <c r="K74" s="10"/>
      <c r="L74" s="10"/>
    </row>
    <row r="75" spans="1:12" ht="25.5" x14ac:dyDescent="0.2">
      <c r="A75" s="381"/>
      <c r="B75" s="381"/>
      <c r="C75" s="381"/>
      <c r="D75" s="149" t="s">
        <v>111</v>
      </c>
      <c r="E75" s="150">
        <v>16669</v>
      </c>
      <c r="F75" s="150">
        <v>1516</v>
      </c>
      <c r="G75" s="150">
        <v>2586</v>
      </c>
      <c r="H75" s="150">
        <v>5950</v>
      </c>
      <c r="I75" s="150">
        <v>6267</v>
      </c>
      <c r="J75" s="150">
        <v>350</v>
      </c>
      <c r="K75" s="10"/>
      <c r="L75" s="10"/>
    </row>
    <row r="76" spans="1:12" ht="25.5" x14ac:dyDescent="0.2">
      <c r="A76" s="381"/>
      <c r="B76" s="381"/>
      <c r="C76" s="381"/>
      <c r="D76" s="149" t="s">
        <v>112</v>
      </c>
      <c r="E76" s="150">
        <v>224</v>
      </c>
      <c r="F76" s="150">
        <v>4</v>
      </c>
      <c r="G76" s="150">
        <v>4</v>
      </c>
      <c r="H76" s="150">
        <v>26</v>
      </c>
      <c r="I76" s="150">
        <v>167</v>
      </c>
      <c r="J76" s="150">
        <v>23</v>
      </c>
      <c r="K76" s="10"/>
      <c r="L76" s="10"/>
    </row>
    <row r="77" spans="1:12" ht="25.5" x14ac:dyDescent="0.2">
      <c r="A77" s="381"/>
      <c r="B77" s="381"/>
      <c r="C77" s="381"/>
      <c r="D77" s="149" t="s">
        <v>113</v>
      </c>
      <c r="E77" s="150">
        <v>103</v>
      </c>
      <c r="F77" s="150" t="s">
        <v>2</v>
      </c>
      <c r="G77" s="150">
        <v>7</v>
      </c>
      <c r="H77" s="150">
        <v>14</v>
      </c>
      <c r="I77" s="150">
        <v>76</v>
      </c>
      <c r="J77" s="150" t="s">
        <v>2</v>
      </c>
      <c r="K77" s="10"/>
      <c r="L77" s="10"/>
    </row>
    <row r="78" spans="1:12" ht="25.5" x14ac:dyDescent="0.2">
      <c r="A78" s="381"/>
      <c r="B78" s="381"/>
      <c r="C78" s="381"/>
      <c r="D78" s="149" t="s">
        <v>114</v>
      </c>
      <c r="E78" s="150">
        <v>319</v>
      </c>
      <c r="F78" s="150" t="s">
        <v>8</v>
      </c>
      <c r="G78" s="150" t="s">
        <v>8</v>
      </c>
      <c r="H78" s="150">
        <v>25</v>
      </c>
      <c r="I78" s="150">
        <v>207</v>
      </c>
      <c r="J78" s="150">
        <v>87</v>
      </c>
      <c r="K78" s="10"/>
      <c r="L78" s="10"/>
    </row>
    <row r="79" spans="1:12" ht="25.5" x14ac:dyDescent="0.2">
      <c r="A79" s="381"/>
      <c r="B79" s="381"/>
      <c r="C79" s="381"/>
      <c r="D79" s="149" t="s">
        <v>115</v>
      </c>
      <c r="E79" s="150">
        <v>183</v>
      </c>
      <c r="F79" s="150" t="s">
        <v>2</v>
      </c>
      <c r="G79" s="150" t="s">
        <v>2</v>
      </c>
      <c r="H79" s="150" t="s">
        <v>2</v>
      </c>
      <c r="I79" s="150">
        <v>142</v>
      </c>
      <c r="J79" s="150" t="s">
        <v>2</v>
      </c>
      <c r="K79" s="10"/>
      <c r="L79" s="10"/>
    </row>
    <row r="80" spans="1:12" x14ac:dyDescent="0.2">
      <c r="A80" s="381"/>
      <c r="B80" s="381"/>
      <c r="C80" s="380" t="s">
        <v>116</v>
      </c>
      <c r="D80" s="149"/>
      <c r="E80" s="150">
        <v>12002</v>
      </c>
      <c r="F80" s="150">
        <v>964</v>
      </c>
      <c r="G80" s="150">
        <v>1878</v>
      </c>
      <c r="H80" s="150">
        <v>4186</v>
      </c>
      <c r="I80" s="150">
        <v>4658</v>
      </c>
      <c r="J80" s="150">
        <v>316</v>
      </c>
      <c r="K80" s="10"/>
      <c r="L80" s="10"/>
    </row>
    <row r="81" spans="1:13" x14ac:dyDescent="0.2">
      <c r="A81" s="381"/>
      <c r="B81" s="381"/>
      <c r="C81" s="381"/>
      <c r="D81" s="149" t="s">
        <v>117</v>
      </c>
      <c r="E81" s="150">
        <v>1395</v>
      </c>
      <c r="F81" s="150">
        <v>54</v>
      </c>
      <c r="G81" s="150">
        <v>169</v>
      </c>
      <c r="H81" s="150">
        <v>280</v>
      </c>
      <c r="I81" s="150">
        <v>854</v>
      </c>
      <c r="J81" s="150">
        <v>38</v>
      </c>
      <c r="K81" s="10"/>
      <c r="L81" s="10"/>
    </row>
    <row r="82" spans="1:13" ht="25.5" x14ac:dyDescent="0.2">
      <c r="A82" s="381"/>
      <c r="B82" s="381"/>
      <c r="C82" s="381"/>
      <c r="D82" s="149" t="s">
        <v>118</v>
      </c>
      <c r="E82" s="150">
        <v>214</v>
      </c>
      <c r="F82" s="150">
        <v>6</v>
      </c>
      <c r="G82" s="150" t="s">
        <v>2</v>
      </c>
      <c r="H82" s="150">
        <v>52</v>
      </c>
      <c r="I82" s="150">
        <v>126</v>
      </c>
      <c r="J82" s="150" t="s">
        <v>2</v>
      </c>
      <c r="K82" s="10"/>
      <c r="L82" s="10"/>
    </row>
    <row r="83" spans="1:13" ht="25.5" x14ac:dyDescent="0.2">
      <c r="A83" s="381"/>
      <c r="B83" s="381"/>
      <c r="C83" s="381"/>
      <c r="D83" s="149" t="s">
        <v>119</v>
      </c>
      <c r="E83" s="150">
        <v>1304</v>
      </c>
      <c r="F83" s="150">
        <v>101</v>
      </c>
      <c r="G83" s="150" t="s">
        <v>2</v>
      </c>
      <c r="H83" s="150">
        <v>653</v>
      </c>
      <c r="I83" s="150">
        <v>235</v>
      </c>
      <c r="J83" s="150" t="s">
        <v>2</v>
      </c>
      <c r="K83" s="10"/>
      <c r="L83" s="10"/>
    </row>
    <row r="84" spans="1:13" x14ac:dyDescent="0.2">
      <c r="A84" s="381"/>
      <c r="B84" s="381"/>
      <c r="C84" s="381"/>
      <c r="D84" s="149" t="s">
        <v>120</v>
      </c>
      <c r="E84" s="150">
        <v>3231</v>
      </c>
      <c r="F84" s="150">
        <v>256</v>
      </c>
      <c r="G84" s="150">
        <v>426</v>
      </c>
      <c r="H84" s="150">
        <v>1408</v>
      </c>
      <c r="I84" s="150">
        <v>1062</v>
      </c>
      <c r="J84" s="150">
        <v>79</v>
      </c>
      <c r="K84" s="10"/>
      <c r="L84" s="10"/>
    </row>
    <row r="85" spans="1:13" ht="25.5" x14ac:dyDescent="0.2">
      <c r="A85" s="381"/>
      <c r="B85" s="381"/>
      <c r="C85" s="381"/>
      <c r="D85" s="149" t="s">
        <v>121</v>
      </c>
      <c r="E85" s="150">
        <v>4594</v>
      </c>
      <c r="F85" s="150">
        <v>469</v>
      </c>
      <c r="G85" s="150">
        <v>857</v>
      </c>
      <c r="H85" s="150">
        <v>1546</v>
      </c>
      <c r="I85" s="150">
        <v>1654</v>
      </c>
      <c r="J85" s="150">
        <v>68</v>
      </c>
    </row>
    <row r="86" spans="1:13" x14ac:dyDescent="0.2">
      <c r="A86" s="381"/>
      <c r="B86" s="381"/>
      <c r="C86" s="381"/>
      <c r="D86" s="149" t="s">
        <v>122</v>
      </c>
      <c r="E86" s="150">
        <v>320</v>
      </c>
      <c r="F86" s="150">
        <v>0</v>
      </c>
      <c r="G86" s="150">
        <v>0</v>
      </c>
      <c r="H86" s="150">
        <v>18</v>
      </c>
      <c r="I86" s="150">
        <v>283</v>
      </c>
      <c r="J86" s="150">
        <v>19</v>
      </c>
    </row>
    <row r="87" spans="1:13" ht="25.5" x14ac:dyDescent="0.2">
      <c r="A87" s="381"/>
      <c r="B87" s="381"/>
      <c r="C87" s="381"/>
      <c r="D87" s="149" t="s">
        <v>123</v>
      </c>
      <c r="E87" s="150">
        <v>644</v>
      </c>
      <c r="F87" s="150">
        <v>78</v>
      </c>
      <c r="G87" s="150">
        <v>145</v>
      </c>
      <c r="H87" s="150">
        <v>216</v>
      </c>
      <c r="I87" s="150">
        <v>183</v>
      </c>
      <c r="J87" s="150">
        <v>22</v>
      </c>
    </row>
    <row r="88" spans="1:13" x14ac:dyDescent="0.2">
      <c r="A88" s="381"/>
      <c r="B88" s="381"/>
      <c r="C88" s="381"/>
      <c r="D88" s="149" t="s">
        <v>124</v>
      </c>
      <c r="E88" s="150">
        <v>300</v>
      </c>
      <c r="F88" s="150" t="s">
        <v>8</v>
      </c>
      <c r="G88" s="150" t="s">
        <v>8</v>
      </c>
      <c r="H88" s="150">
        <v>13</v>
      </c>
      <c r="I88" s="150">
        <v>261</v>
      </c>
      <c r="J88" s="150">
        <v>26</v>
      </c>
    </row>
    <row r="89" spans="1:13" x14ac:dyDescent="0.2">
      <c r="A89" s="381"/>
      <c r="B89" s="380" t="s">
        <v>125</v>
      </c>
      <c r="C89" s="149"/>
      <c r="D89" s="149"/>
      <c r="E89" s="150">
        <v>15088</v>
      </c>
      <c r="F89" s="150">
        <v>1330</v>
      </c>
      <c r="G89" s="150">
        <v>2431</v>
      </c>
      <c r="H89" s="150">
        <v>5290</v>
      </c>
      <c r="I89" s="150">
        <v>5641</v>
      </c>
      <c r="J89" s="150">
        <v>396</v>
      </c>
    </row>
    <row r="90" spans="1:13" x14ac:dyDescent="0.2">
      <c r="A90" s="381"/>
      <c r="B90" s="381"/>
      <c r="C90" s="380" t="s">
        <v>126</v>
      </c>
      <c r="D90" s="149"/>
      <c r="E90" s="150">
        <v>4459</v>
      </c>
      <c r="F90" s="150">
        <v>469</v>
      </c>
      <c r="G90" s="150">
        <v>814</v>
      </c>
      <c r="H90" s="150">
        <v>1695</v>
      </c>
      <c r="I90" s="150">
        <v>1366</v>
      </c>
      <c r="J90" s="150">
        <v>115</v>
      </c>
    </row>
    <row r="91" spans="1:13" ht="38.25" x14ac:dyDescent="0.2">
      <c r="A91" s="381"/>
      <c r="B91" s="381"/>
      <c r="C91" s="381"/>
      <c r="D91" s="149" t="s">
        <v>127</v>
      </c>
      <c r="E91" s="150">
        <v>4219</v>
      </c>
      <c r="F91" s="150">
        <v>469</v>
      </c>
      <c r="G91" s="150">
        <v>814</v>
      </c>
      <c r="H91" s="150">
        <v>1684</v>
      </c>
      <c r="I91" s="150">
        <v>1182</v>
      </c>
      <c r="J91" s="150">
        <v>70</v>
      </c>
      <c r="K91" s="10"/>
      <c r="L91" s="10"/>
      <c r="M91" s="10"/>
    </row>
    <row r="92" spans="1:13" ht="25.5" x14ac:dyDescent="0.2">
      <c r="A92" s="381"/>
      <c r="B92" s="381"/>
      <c r="C92" s="381"/>
      <c r="D92" s="149" t="s">
        <v>128</v>
      </c>
      <c r="E92" s="150">
        <v>91</v>
      </c>
      <c r="F92" s="150" t="s">
        <v>8</v>
      </c>
      <c r="G92" s="150" t="s">
        <v>8</v>
      </c>
      <c r="H92" s="150">
        <v>3</v>
      </c>
      <c r="I92" s="150">
        <v>74</v>
      </c>
      <c r="J92" s="150">
        <v>14</v>
      </c>
      <c r="K92" s="10"/>
      <c r="L92" s="10"/>
      <c r="M92" s="10"/>
    </row>
    <row r="93" spans="1:13" ht="25.5" x14ac:dyDescent="0.2">
      <c r="A93" s="381"/>
      <c r="B93" s="381"/>
      <c r="C93" s="381"/>
      <c r="D93" s="149" t="s">
        <v>129</v>
      </c>
      <c r="E93" s="150">
        <v>35</v>
      </c>
      <c r="F93" s="150" t="s">
        <v>8</v>
      </c>
      <c r="G93" s="150" t="s">
        <v>8</v>
      </c>
      <c r="H93" s="150" t="s">
        <v>2</v>
      </c>
      <c r="I93" s="150">
        <v>21</v>
      </c>
      <c r="J93" s="150" t="s">
        <v>2</v>
      </c>
      <c r="K93" s="10"/>
      <c r="L93" s="10"/>
      <c r="M93" s="10"/>
    </row>
    <row r="94" spans="1:13" x14ac:dyDescent="0.2">
      <c r="A94" s="381"/>
      <c r="B94" s="381"/>
      <c r="C94" s="381"/>
      <c r="D94" s="149" t="s">
        <v>130</v>
      </c>
      <c r="E94" s="150">
        <v>37</v>
      </c>
      <c r="F94" s="150" t="s">
        <v>8</v>
      </c>
      <c r="G94" s="150" t="s">
        <v>8</v>
      </c>
      <c r="H94" s="150" t="s">
        <v>2</v>
      </c>
      <c r="I94" s="150">
        <v>27</v>
      </c>
      <c r="J94" s="150" t="s">
        <v>2</v>
      </c>
      <c r="K94" s="10"/>
      <c r="L94" s="10"/>
      <c r="M94" s="10"/>
    </row>
    <row r="95" spans="1:13" ht="25.5" x14ac:dyDescent="0.2">
      <c r="A95" s="381"/>
      <c r="B95" s="381"/>
      <c r="C95" s="381"/>
      <c r="D95" s="149" t="s">
        <v>131</v>
      </c>
      <c r="E95" s="150">
        <v>77</v>
      </c>
      <c r="F95" s="150" t="s">
        <v>8</v>
      </c>
      <c r="G95" s="150" t="s">
        <v>8</v>
      </c>
      <c r="H95" s="150">
        <v>3</v>
      </c>
      <c r="I95" s="150">
        <v>62</v>
      </c>
      <c r="J95" s="150">
        <v>12</v>
      </c>
      <c r="K95" s="10"/>
      <c r="L95" s="10"/>
      <c r="M95" s="10"/>
    </row>
    <row r="96" spans="1:13" x14ac:dyDescent="0.2">
      <c r="A96" s="381"/>
      <c r="B96" s="381"/>
      <c r="C96" s="380" t="s">
        <v>132</v>
      </c>
      <c r="D96" s="149"/>
      <c r="E96" s="150">
        <v>8157</v>
      </c>
      <c r="F96" s="150">
        <v>610</v>
      </c>
      <c r="G96" s="150">
        <v>1147</v>
      </c>
      <c r="H96" s="150">
        <v>2490</v>
      </c>
      <c r="I96" s="150">
        <v>3668</v>
      </c>
      <c r="J96" s="150">
        <v>242</v>
      </c>
      <c r="K96" s="10"/>
      <c r="L96" s="10"/>
      <c r="M96" s="10"/>
    </row>
    <row r="97" spans="1:13" ht="25.5" x14ac:dyDescent="0.2">
      <c r="A97" s="381"/>
      <c r="B97" s="381"/>
      <c r="C97" s="381"/>
      <c r="D97" s="149" t="s">
        <v>133</v>
      </c>
      <c r="E97" s="150">
        <v>12</v>
      </c>
      <c r="F97" s="150" t="s">
        <v>8</v>
      </c>
      <c r="G97" s="150" t="s">
        <v>8</v>
      </c>
      <c r="H97" s="150" t="s">
        <v>2</v>
      </c>
      <c r="I97" s="150" t="s">
        <v>2</v>
      </c>
      <c r="J97" s="150" t="s">
        <v>2</v>
      </c>
      <c r="K97" s="10"/>
      <c r="L97" s="10"/>
      <c r="M97" s="10"/>
    </row>
    <row r="98" spans="1:13" x14ac:dyDescent="0.2">
      <c r="A98" s="381"/>
      <c r="B98" s="381"/>
      <c r="C98" s="381"/>
      <c r="D98" s="149" t="s">
        <v>134</v>
      </c>
      <c r="E98" s="150" t="s">
        <v>2</v>
      </c>
      <c r="F98" s="150" t="s">
        <v>8</v>
      </c>
      <c r="G98" s="150" t="s">
        <v>2</v>
      </c>
      <c r="H98" s="150">
        <v>4</v>
      </c>
      <c r="I98" s="150" t="s">
        <v>2</v>
      </c>
      <c r="J98" s="150">
        <v>11</v>
      </c>
      <c r="K98" s="10"/>
      <c r="L98" s="10"/>
      <c r="M98" s="10"/>
    </row>
    <row r="99" spans="1:13" x14ac:dyDescent="0.2">
      <c r="A99" s="381"/>
      <c r="B99" s="381"/>
      <c r="C99" s="381"/>
      <c r="D99" s="149" t="s">
        <v>135</v>
      </c>
      <c r="E99" s="150">
        <v>324</v>
      </c>
      <c r="F99" s="150">
        <v>19</v>
      </c>
      <c r="G99" s="150">
        <v>58</v>
      </c>
      <c r="H99" s="150">
        <v>135</v>
      </c>
      <c r="I99" s="150">
        <v>105</v>
      </c>
      <c r="J99" s="150">
        <v>7</v>
      </c>
      <c r="K99" s="10"/>
      <c r="L99" s="10"/>
      <c r="M99" s="10"/>
    </row>
    <row r="100" spans="1:13" ht="25.5" x14ac:dyDescent="0.2">
      <c r="A100" s="381"/>
      <c r="B100" s="381"/>
      <c r="C100" s="381"/>
      <c r="D100" s="149" t="s">
        <v>136</v>
      </c>
      <c r="E100" s="150" t="s">
        <v>2</v>
      </c>
      <c r="F100" s="150">
        <v>2</v>
      </c>
      <c r="G100" s="150" t="s">
        <v>2</v>
      </c>
      <c r="H100" s="150" t="s">
        <v>2</v>
      </c>
      <c r="I100" s="150">
        <v>357</v>
      </c>
      <c r="J100" s="150" t="s">
        <v>2</v>
      </c>
      <c r="K100" s="10"/>
      <c r="L100" s="10"/>
      <c r="M100" s="10"/>
    </row>
    <row r="101" spans="1:13" ht="25.5" x14ac:dyDescent="0.2">
      <c r="A101" s="381"/>
      <c r="B101" s="381"/>
      <c r="C101" s="381"/>
      <c r="D101" s="149" t="s">
        <v>137</v>
      </c>
      <c r="E101" s="150">
        <v>7250</v>
      </c>
      <c r="F101" s="150">
        <v>589</v>
      </c>
      <c r="G101" s="150">
        <v>1087</v>
      </c>
      <c r="H101" s="150">
        <v>2288</v>
      </c>
      <c r="I101" s="150">
        <v>3091</v>
      </c>
      <c r="J101" s="150">
        <v>195</v>
      </c>
      <c r="K101" s="10"/>
      <c r="L101" s="10"/>
      <c r="M101" s="10"/>
    </row>
    <row r="102" spans="1:13" x14ac:dyDescent="0.2">
      <c r="A102" s="381"/>
      <c r="B102" s="381"/>
      <c r="C102" s="380" t="s">
        <v>138</v>
      </c>
      <c r="D102" s="149"/>
      <c r="E102" s="150">
        <v>2472</v>
      </c>
      <c r="F102" s="150">
        <v>251</v>
      </c>
      <c r="G102" s="150">
        <v>470</v>
      </c>
      <c r="H102" s="150">
        <v>1105</v>
      </c>
      <c r="I102" s="150">
        <v>607</v>
      </c>
      <c r="J102" s="150">
        <v>39</v>
      </c>
      <c r="K102" s="10"/>
      <c r="L102" s="10"/>
      <c r="M102" s="10"/>
    </row>
    <row r="103" spans="1:13" ht="25.5" x14ac:dyDescent="0.2">
      <c r="A103" s="381"/>
      <c r="B103" s="381"/>
      <c r="C103" s="381"/>
      <c r="D103" s="149" t="s">
        <v>139</v>
      </c>
      <c r="E103" s="150">
        <v>152</v>
      </c>
      <c r="F103" s="150">
        <v>16</v>
      </c>
      <c r="G103" s="150">
        <v>17</v>
      </c>
      <c r="H103" s="150" t="s">
        <v>2</v>
      </c>
      <c r="I103" s="150">
        <v>73</v>
      </c>
      <c r="J103" s="150" t="s">
        <v>2</v>
      </c>
      <c r="K103" s="10"/>
      <c r="L103" s="10"/>
      <c r="M103" s="10"/>
    </row>
    <row r="104" spans="1:13" x14ac:dyDescent="0.2">
      <c r="A104" s="381"/>
      <c r="B104" s="381"/>
      <c r="C104" s="381"/>
      <c r="D104" s="149" t="s">
        <v>140</v>
      </c>
      <c r="E104" s="150">
        <v>29</v>
      </c>
      <c r="F104" s="150" t="s">
        <v>8</v>
      </c>
      <c r="G104" s="150" t="s">
        <v>8</v>
      </c>
      <c r="H104" s="150" t="s">
        <v>2</v>
      </c>
      <c r="I104" s="150">
        <v>22</v>
      </c>
      <c r="J104" s="150" t="s">
        <v>2</v>
      </c>
      <c r="K104" s="10"/>
      <c r="L104" s="10"/>
      <c r="M104" s="10"/>
    </row>
    <row r="105" spans="1:13" ht="25.5" x14ac:dyDescent="0.2">
      <c r="A105" s="381"/>
      <c r="B105" s="381"/>
      <c r="C105" s="381"/>
      <c r="D105" s="149" t="s">
        <v>141</v>
      </c>
      <c r="E105" s="150">
        <v>2291</v>
      </c>
      <c r="F105" s="150">
        <v>235</v>
      </c>
      <c r="G105" s="150">
        <v>453</v>
      </c>
      <c r="H105" s="150">
        <v>1066</v>
      </c>
      <c r="I105" s="150">
        <v>512</v>
      </c>
      <c r="J105" s="150">
        <v>25</v>
      </c>
      <c r="K105" s="10"/>
      <c r="L105" s="10"/>
      <c r="M105" s="10"/>
    </row>
    <row r="106" spans="1:13" x14ac:dyDescent="0.2"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13" ht="12.75" hidden="1" customHeight="1" x14ac:dyDescent="0.2">
      <c r="E107" s="10"/>
      <c r="F107" s="10"/>
      <c r="G107" s="10"/>
      <c r="H107" s="10"/>
      <c r="I107" s="10"/>
      <c r="J107" s="10"/>
      <c r="K107" s="10"/>
      <c r="L107" s="10"/>
      <c r="M107" s="10"/>
    </row>
    <row r="108" spans="1:13" x14ac:dyDescent="0.2">
      <c r="E108" s="10"/>
      <c r="F108" s="10"/>
      <c r="G108" s="10"/>
      <c r="H108" s="10"/>
      <c r="I108" s="10"/>
      <c r="J108" s="10"/>
      <c r="K108" s="10"/>
      <c r="L108" s="10"/>
      <c r="M108" s="10"/>
    </row>
  </sheetData>
  <mergeCells count="34">
    <mergeCell ref="A2:D2"/>
    <mergeCell ref="E4:E6"/>
    <mergeCell ref="A4:D7"/>
    <mergeCell ref="E7:J7"/>
    <mergeCell ref="A9:A105"/>
    <mergeCell ref="B9:B18"/>
    <mergeCell ref="C10:C15"/>
    <mergeCell ref="C16:C18"/>
    <mergeCell ref="B19:B30"/>
    <mergeCell ref="C20:C26"/>
    <mergeCell ref="C27:C30"/>
    <mergeCell ref="C32:C36"/>
    <mergeCell ref="C37:C41"/>
    <mergeCell ref="C42:C45"/>
    <mergeCell ref="B46:B61"/>
    <mergeCell ref="C47:C49"/>
    <mergeCell ref="C50:C56"/>
    <mergeCell ref="C57:C61"/>
    <mergeCell ref="B89:B105"/>
    <mergeCell ref="C90:C95"/>
    <mergeCell ref="C96:C101"/>
    <mergeCell ref="C102:C105"/>
    <mergeCell ref="B62:B71"/>
    <mergeCell ref="C63:C68"/>
    <mergeCell ref="C69:C71"/>
    <mergeCell ref="B72:B88"/>
    <mergeCell ref="C73:C79"/>
    <mergeCell ref="C80:C88"/>
    <mergeCell ref="B31:B45"/>
    <mergeCell ref="F4:J4"/>
    <mergeCell ref="F5:F6"/>
    <mergeCell ref="I5:I6"/>
    <mergeCell ref="J5:J6"/>
    <mergeCell ref="G5:H5"/>
  </mergeCells>
  <pageMargins left="1" right="1" top="1" bottom="1" header="1" footer="1"/>
  <pageSetup orientation="portrait" horizontalDpi="0" verticalDpi="0"/>
  <headerFooter alignWithMargins="0">
    <oddFooter>&amp;L&amp;C&amp;R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sqref="A1:A2"/>
    </sheetView>
  </sheetViews>
  <sheetFormatPr defaultRowHeight="12.75" x14ac:dyDescent="0.2"/>
  <cols>
    <col min="1" max="1" width="62" style="17" customWidth="1"/>
    <col min="2" max="8" width="17.140625" style="17" customWidth="1"/>
    <col min="9" max="16384" width="9.140625" style="17"/>
  </cols>
  <sheetData>
    <row r="1" spans="1:8" x14ac:dyDescent="0.2">
      <c r="A1" s="151" t="s">
        <v>227</v>
      </c>
    </row>
    <row r="2" spans="1:8" x14ac:dyDescent="0.2">
      <c r="A2" s="36" t="s">
        <v>228</v>
      </c>
    </row>
    <row r="3" spans="1:8" x14ac:dyDescent="0.2">
      <c r="A3" s="151"/>
    </row>
    <row r="4" spans="1:8" ht="15" customHeight="1" x14ac:dyDescent="0.2">
      <c r="A4" s="384" t="s">
        <v>262</v>
      </c>
      <c r="B4" s="321" t="s">
        <v>315</v>
      </c>
      <c r="C4" s="324" t="s">
        <v>316</v>
      </c>
      <c r="D4" s="325"/>
      <c r="E4" s="325"/>
      <c r="F4" s="325"/>
      <c r="G4" s="325"/>
      <c r="H4" s="326"/>
    </row>
    <row r="5" spans="1:8" ht="32.25" customHeight="1" x14ac:dyDescent="0.2">
      <c r="A5" s="384"/>
      <c r="B5" s="322"/>
      <c r="C5" s="296" t="s">
        <v>317</v>
      </c>
      <c r="D5" s="296" t="s">
        <v>318</v>
      </c>
      <c r="E5" s="296" t="s">
        <v>319</v>
      </c>
      <c r="F5" s="321" t="s">
        <v>320</v>
      </c>
      <c r="G5" s="321" t="s">
        <v>356</v>
      </c>
      <c r="H5" s="321" t="s">
        <v>322</v>
      </c>
    </row>
    <row r="6" spans="1:8" ht="32.25" customHeight="1" x14ac:dyDescent="0.2">
      <c r="A6" s="384"/>
      <c r="B6" s="323"/>
      <c r="C6" s="327"/>
      <c r="D6" s="327"/>
      <c r="E6" s="327"/>
      <c r="F6" s="323"/>
      <c r="G6" s="323"/>
      <c r="H6" s="323"/>
    </row>
    <row r="7" spans="1:8" ht="32.25" customHeight="1" x14ac:dyDescent="0.2">
      <c r="A7" s="384"/>
      <c r="B7" s="296" t="s">
        <v>338</v>
      </c>
      <c r="C7" s="296"/>
      <c r="D7" s="296"/>
      <c r="E7" s="296"/>
      <c r="F7" s="296"/>
      <c r="G7" s="296"/>
      <c r="H7" s="296"/>
    </row>
    <row r="8" spans="1:8" s="84" customFormat="1" x14ac:dyDescent="0.2">
      <c r="A8" s="152" t="s">
        <v>0</v>
      </c>
      <c r="B8" s="153">
        <v>171610</v>
      </c>
      <c r="C8" s="153">
        <v>30659</v>
      </c>
      <c r="D8" s="153">
        <v>68840</v>
      </c>
      <c r="E8" s="153">
        <v>22971</v>
      </c>
      <c r="F8" s="153">
        <v>9055</v>
      </c>
      <c r="G8" s="153">
        <v>23120</v>
      </c>
      <c r="H8" s="153">
        <v>16965</v>
      </c>
    </row>
    <row r="9" spans="1:8" s="84" customFormat="1" x14ac:dyDescent="0.2">
      <c r="A9" s="154" t="s">
        <v>13</v>
      </c>
      <c r="B9" s="91"/>
      <c r="C9" s="91"/>
      <c r="D9" s="91"/>
      <c r="E9" s="91"/>
      <c r="F9" s="91"/>
      <c r="G9" s="91"/>
      <c r="H9" s="91"/>
    </row>
    <row r="10" spans="1:8" x14ac:dyDescent="0.2">
      <c r="A10" s="155" t="s">
        <v>1</v>
      </c>
      <c r="B10" s="95">
        <v>69315</v>
      </c>
      <c r="C10" s="95">
        <v>12384</v>
      </c>
      <c r="D10" s="95">
        <v>49414</v>
      </c>
      <c r="E10" s="95">
        <v>4001</v>
      </c>
      <c r="F10" s="95" t="s">
        <v>2</v>
      </c>
      <c r="G10" s="95" t="s">
        <v>2</v>
      </c>
      <c r="H10" s="95">
        <v>151</v>
      </c>
    </row>
    <row r="11" spans="1:8" x14ac:dyDescent="0.2">
      <c r="A11" s="145" t="s">
        <v>14</v>
      </c>
      <c r="B11" s="95"/>
      <c r="C11" s="95"/>
      <c r="D11" s="95"/>
      <c r="E11" s="95"/>
      <c r="F11" s="95"/>
      <c r="G11" s="95"/>
      <c r="H11" s="95"/>
    </row>
    <row r="12" spans="1:8" x14ac:dyDescent="0.2">
      <c r="A12" s="156" t="s">
        <v>15</v>
      </c>
      <c r="B12" s="95">
        <v>2205</v>
      </c>
      <c r="C12" s="95">
        <v>468</v>
      </c>
      <c r="D12" s="95">
        <v>1310</v>
      </c>
      <c r="E12" s="95">
        <v>299</v>
      </c>
      <c r="F12" s="95">
        <v>52</v>
      </c>
      <c r="G12" s="95">
        <v>58</v>
      </c>
      <c r="H12" s="95">
        <v>18</v>
      </c>
    </row>
    <row r="13" spans="1:8" x14ac:dyDescent="0.2">
      <c r="A13" s="157" t="s">
        <v>16</v>
      </c>
      <c r="B13" s="95"/>
      <c r="C13" s="95"/>
      <c r="D13" s="95"/>
      <c r="E13" s="95"/>
      <c r="F13" s="95"/>
      <c r="G13" s="95"/>
      <c r="H13" s="95"/>
    </row>
    <row r="14" spans="1:8" x14ac:dyDescent="0.2">
      <c r="A14" s="156" t="s">
        <v>17</v>
      </c>
      <c r="B14" s="95">
        <v>7215</v>
      </c>
      <c r="C14" s="95">
        <v>1323</v>
      </c>
      <c r="D14" s="95">
        <v>4782</v>
      </c>
      <c r="E14" s="95">
        <v>513</v>
      </c>
      <c r="F14" s="95">
        <v>307</v>
      </c>
      <c r="G14" s="95">
        <v>255</v>
      </c>
      <c r="H14" s="95">
        <v>35</v>
      </c>
    </row>
    <row r="15" spans="1:8" x14ac:dyDescent="0.2">
      <c r="A15" s="157" t="s">
        <v>17</v>
      </c>
      <c r="B15" s="95"/>
      <c r="C15" s="95"/>
      <c r="D15" s="95"/>
      <c r="E15" s="95"/>
      <c r="F15" s="95"/>
      <c r="G15" s="95"/>
      <c r="H15" s="95"/>
    </row>
    <row r="16" spans="1:8" x14ac:dyDescent="0.2">
      <c r="A16" s="156" t="s">
        <v>18</v>
      </c>
      <c r="B16" s="95">
        <v>18941</v>
      </c>
      <c r="C16" s="95">
        <v>2573</v>
      </c>
      <c r="D16" s="95">
        <v>13415</v>
      </c>
      <c r="E16" s="95">
        <v>1571</v>
      </c>
      <c r="F16" s="95">
        <v>804</v>
      </c>
      <c r="G16" s="95" t="s">
        <v>2</v>
      </c>
      <c r="H16" s="95" t="s">
        <v>2</v>
      </c>
    </row>
    <row r="17" spans="1:8" x14ac:dyDescent="0.2">
      <c r="A17" s="157" t="s">
        <v>18</v>
      </c>
      <c r="B17" s="95"/>
      <c r="C17" s="95"/>
      <c r="D17" s="95"/>
      <c r="E17" s="95"/>
      <c r="F17" s="95"/>
      <c r="G17" s="95"/>
      <c r="H17" s="95"/>
    </row>
    <row r="18" spans="1:8" x14ac:dyDescent="0.2">
      <c r="A18" s="156" t="s">
        <v>19</v>
      </c>
      <c r="B18" s="95">
        <v>40954</v>
      </c>
      <c r="C18" s="95">
        <v>8020</v>
      </c>
      <c r="D18" s="95">
        <v>29906</v>
      </c>
      <c r="E18" s="95">
        <v>1618</v>
      </c>
      <c r="F18" s="95" t="s">
        <v>2</v>
      </c>
      <c r="G18" s="95" t="s">
        <v>2</v>
      </c>
      <c r="H18" s="95" t="s">
        <v>2</v>
      </c>
    </row>
    <row r="19" spans="1:8" x14ac:dyDescent="0.2">
      <c r="A19" s="157" t="s">
        <v>20</v>
      </c>
      <c r="B19" s="95"/>
      <c r="C19" s="95"/>
      <c r="D19" s="95"/>
      <c r="E19" s="95"/>
      <c r="F19" s="95"/>
      <c r="G19" s="95"/>
      <c r="H19" s="95"/>
    </row>
    <row r="20" spans="1:8" x14ac:dyDescent="0.2">
      <c r="A20" s="158" t="s">
        <v>3</v>
      </c>
      <c r="B20" s="95">
        <v>8308</v>
      </c>
      <c r="C20" s="95">
        <v>1005</v>
      </c>
      <c r="D20" s="95">
        <v>536</v>
      </c>
      <c r="E20" s="95">
        <v>1903</v>
      </c>
      <c r="F20" s="95" t="s">
        <v>2</v>
      </c>
      <c r="G20" s="95" t="s">
        <v>2</v>
      </c>
      <c r="H20" s="95">
        <v>898</v>
      </c>
    </row>
    <row r="21" spans="1:8" x14ac:dyDescent="0.2">
      <c r="A21" s="159" t="s">
        <v>21</v>
      </c>
      <c r="B21" s="95"/>
      <c r="C21" s="95"/>
      <c r="D21" s="95"/>
      <c r="E21" s="95"/>
      <c r="F21" s="95"/>
      <c r="G21" s="95"/>
      <c r="H21" s="95"/>
    </row>
    <row r="22" spans="1:8" x14ac:dyDescent="0.2">
      <c r="A22" s="155" t="s">
        <v>4</v>
      </c>
      <c r="B22" s="95">
        <v>93987</v>
      </c>
      <c r="C22" s="95">
        <v>17270</v>
      </c>
      <c r="D22" s="95">
        <v>18890</v>
      </c>
      <c r="E22" s="95">
        <v>17066</v>
      </c>
      <c r="F22" s="95">
        <v>6170</v>
      </c>
      <c r="G22" s="95">
        <v>18675</v>
      </c>
      <c r="H22" s="95">
        <v>15916</v>
      </c>
    </row>
    <row r="23" spans="1:8" x14ac:dyDescent="0.2">
      <c r="A23" s="145" t="s">
        <v>22</v>
      </c>
      <c r="B23" s="93"/>
      <c r="C23" s="93"/>
      <c r="D23" s="93"/>
      <c r="E23" s="93"/>
      <c r="F23" s="93"/>
      <c r="G23" s="93"/>
      <c r="H23" s="93"/>
    </row>
    <row r="24" spans="1:8" x14ac:dyDescent="0.2">
      <c r="A24" s="156" t="s">
        <v>6</v>
      </c>
      <c r="B24" s="95">
        <v>83418</v>
      </c>
      <c r="C24" s="95">
        <v>13076</v>
      </c>
      <c r="D24" s="95">
        <v>17104</v>
      </c>
      <c r="E24" s="95">
        <v>15168</v>
      </c>
      <c r="F24" s="95">
        <v>4607</v>
      </c>
      <c r="G24" s="95">
        <v>18387</v>
      </c>
      <c r="H24" s="95">
        <v>15076</v>
      </c>
    </row>
    <row r="25" spans="1:8" x14ac:dyDescent="0.2">
      <c r="A25" s="157" t="s">
        <v>29</v>
      </c>
      <c r="B25" s="95"/>
      <c r="C25" s="95"/>
      <c r="D25" s="95"/>
      <c r="E25" s="95"/>
      <c r="F25" s="95"/>
      <c r="G25" s="95"/>
      <c r="H25" s="95"/>
    </row>
    <row r="26" spans="1:8" x14ac:dyDescent="0.2">
      <c r="A26" s="160" t="s">
        <v>7</v>
      </c>
      <c r="B26" s="95">
        <v>77055</v>
      </c>
      <c r="C26" s="95">
        <v>12488</v>
      </c>
      <c r="D26" s="95">
        <v>16753</v>
      </c>
      <c r="E26" s="95">
        <v>14771</v>
      </c>
      <c r="F26" s="95">
        <v>4582</v>
      </c>
      <c r="G26" s="95">
        <v>14348</v>
      </c>
      <c r="H26" s="95">
        <v>14113</v>
      </c>
    </row>
    <row r="27" spans="1:8" x14ac:dyDescent="0.2">
      <c r="A27" s="161" t="s">
        <v>30</v>
      </c>
      <c r="B27" s="95"/>
      <c r="C27" s="95"/>
      <c r="D27" s="95"/>
      <c r="E27" s="95"/>
      <c r="F27" s="95"/>
      <c r="G27" s="95"/>
      <c r="H27" s="95"/>
    </row>
    <row r="28" spans="1:8" x14ac:dyDescent="0.2">
      <c r="A28" s="162" t="s">
        <v>23</v>
      </c>
      <c r="B28" s="95" t="s">
        <v>2</v>
      </c>
      <c r="C28" s="95" t="s">
        <v>2</v>
      </c>
      <c r="D28" s="95" t="s">
        <v>2</v>
      </c>
      <c r="E28" s="95" t="s">
        <v>2</v>
      </c>
      <c r="F28" s="95" t="s">
        <v>2</v>
      </c>
      <c r="G28" s="95" t="s">
        <v>2</v>
      </c>
      <c r="H28" s="95" t="s">
        <v>2</v>
      </c>
    </row>
    <row r="29" spans="1:8" x14ac:dyDescent="0.2">
      <c r="A29" s="163" t="s">
        <v>189</v>
      </c>
      <c r="B29" s="95"/>
      <c r="C29" s="95"/>
      <c r="D29" s="95"/>
      <c r="E29" s="95"/>
      <c r="F29" s="95"/>
      <c r="G29" s="95"/>
      <c r="H29" s="95"/>
    </row>
    <row r="30" spans="1:8" x14ac:dyDescent="0.2">
      <c r="A30" s="162" t="s">
        <v>24</v>
      </c>
      <c r="B30" s="95">
        <v>3263</v>
      </c>
      <c r="C30" s="95" t="s">
        <v>2</v>
      </c>
      <c r="D30" s="95">
        <v>171</v>
      </c>
      <c r="E30" s="95" t="s">
        <v>8</v>
      </c>
      <c r="F30" s="95" t="s">
        <v>8</v>
      </c>
      <c r="G30" s="95" t="s">
        <v>2</v>
      </c>
      <c r="H30" s="95">
        <v>3082</v>
      </c>
    </row>
    <row r="31" spans="1:8" x14ac:dyDescent="0.2">
      <c r="A31" s="163" t="s">
        <v>190</v>
      </c>
      <c r="B31" s="95"/>
      <c r="C31" s="95"/>
      <c r="D31" s="95"/>
      <c r="E31" s="95"/>
      <c r="F31" s="95"/>
      <c r="G31" s="95"/>
      <c r="H31" s="95"/>
    </row>
    <row r="32" spans="1:8" x14ac:dyDescent="0.2">
      <c r="A32" s="162" t="s">
        <v>25</v>
      </c>
      <c r="B32" s="95">
        <v>61686</v>
      </c>
      <c r="C32" s="95">
        <v>12384</v>
      </c>
      <c r="D32" s="95">
        <v>15751</v>
      </c>
      <c r="E32" s="95">
        <v>4043</v>
      </c>
      <c r="F32" s="95">
        <v>4579</v>
      </c>
      <c r="G32" s="95">
        <v>13912</v>
      </c>
      <c r="H32" s="95">
        <v>11018</v>
      </c>
    </row>
    <row r="33" spans="1:10" x14ac:dyDescent="0.2">
      <c r="A33" s="163" t="s">
        <v>191</v>
      </c>
      <c r="B33" s="95"/>
      <c r="C33" s="95"/>
      <c r="D33" s="95"/>
      <c r="E33" s="95"/>
      <c r="F33" s="95"/>
      <c r="G33" s="95"/>
      <c r="H33" s="95"/>
    </row>
    <row r="34" spans="1:10" x14ac:dyDescent="0.2">
      <c r="A34" s="162" t="s">
        <v>27</v>
      </c>
      <c r="B34" s="95">
        <v>654</v>
      </c>
      <c r="C34" s="95">
        <v>29</v>
      </c>
      <c r="D34" s="95">
        <v>406</v>
      </c>
      <c r="E34" s="95">
        <v>7</v>
      </c>
      <c r="F34" s="95" t="s">
        <v>8</v>
      </c>
      <c r="G34" s="95">
        <v>202</v>
      </c>
      <c r="H34" s="95">
        <v>10</v>
      </c>
    </row>
    <row r="35" spans="1:10" x14ac:dyDescent="0.2">
      <c r="A35" s="163" t="s">
        <v>192</v>
      </c>
      <c r="B35" s="95"/>
      <c r="C35" s="95"/>
      <c r="D35" s="95"/>
      <c r="E35" s="95"/>
      <c r="F35" s="95"/>
      <c r="G35" s="95"/>
      <c r="H35" s="95"/>
    </row>
    <row r="36" spans="1:10" x14ac:dyDescent="0.2">
      <c r="A36" s="162" t="s">
        <v>26</v>
      </c>
      <c r="B36" s="95" t="s">
        <v>2</v>
      </c>
      <c r="C36" s="95" t="s">
        <v>2</v>
      </c>
      <c r="D36" s="95" t="s">
        <v>2</v>
      </c>
      <c r="E36" s="95" t="s">
        <v>2</v>
      </c>
      <c r="F36" s="95" t="s">
        <v>2</v>
      </c>
      <c r="G36" s="95" t="s">
        <v>2</v>
      </c>
      <c r="H36" s="95" t="s">
        <v>2</v>
      </c>
    </row>
    <row r="37" spans="1:10" x14ac:dyDescent="0.2">
      <c r="A37" s="163" t="s">
        <v>193</v>
      </c>
      <c r="B37" s="95"/>
      <c r="C37" s="95"/>
      <c r="D37" s="95"/>
      <c r="E37" s="95"/>
      <c r="F37" s="95"/>
      <c r="G37" s="95"/>
      <c r="H37" s="95"/>
    </row>
    <row r="38" spans="1:10" x14ac:dyDescent="0.2">
      <c r="A38" s="162" t="s">
        <v>28</v>
      </c>
      <c r="B38" s="95">
        <v>10775</v>
      </c>
      <c r="C38" s="95" t="s">
        <v>2</v>
      </c>
      <c r="D38" s="95" t="s">
        <v>2</v>
      </c>
      <c r="E38" s="95">
        <v>10716</v>
      </c>
      <c r="F38" s="95" t="s">
        <v>8</v>
      </c>
      <c r="G38" s="95" t="s">
        <v>8</v>
      </c>
      <c r="H38" s="95" t="s">
        <v>2</v>
      </c>
      <c r="I38" s="164"/>
      <c r="J38" s="164"/>
    </row>
    <row r="39" spans="1:10" x14ac:dyDescent="0.2">
      <c r="A39" s="163" t="s">
        <v>194</v>
      </c>
      <c r="B39" s="95"/>
      <c r="C39" s="95"/>
      <c r="D39" s="95"/>
      <c r="E39" s="95"/>
      <c r="F39" s="95"/>
      <c r="G39" s="95"/>
      <c r="H39" s="95"/>
      <c r="I39" s="164"/>
      <c r="J39" s="164"/>
    </row>
    <row r="40" spans="1:10" x14ac:dyDescent="0.2">
      <c r="A40" s="160" t="s">
        <v>9</v>
      </c>
      <c r="B40" s="95">
        <v>6363</v>
      </c>
      <c r="C40" s="95">
        <v>588</v>
      </c>
      <c r="D40" s="95">
        <v>351</v>
      </c>
      <c r="E40" s="95">
        <v>397</v>
      </c>
      <c r="F40" s="95">
        <v>26</v>
      </c>
      <c r="G40" s="95">
        <v>4039</v>
      </c>
      <c r="H40" s="95">
        <v>963</v>
      </c>
      <c r="I40" s="164"/>
      <c r="J40" s="164"/>
    </row>
    <row r="41" spans="1:10" x14ac:dyDescent="0.2">
      <c r="A41" s="160" t="s">
        <v>31</v>
      </c>
      <c r="B41" s="93"/>
      <c r="C41" s="93"/>
      <c r="D41" s="93"/>
      <c r="E41" s="93"/>
      <c r="F41" s="93"/>
      <c r="G41" s="93"/>
      <c r="H41" s="93"/>
    </row>
    <row r="42" spans="1:10" x14ac:dyDescent="0.2">
      <c r="A42" s="156" t="s">
        <v>5</v>
      </c>
      <c r="B42" s="95">
        <v>10569</v>
      </c>
      <c r="C42" s="95">
        <v>4194</v>
      </c>
      <c r="D42" s="95">
        <v>1786</v>
      </c>
      <c r="E42" s="95">
        <v>1898</v>
      </c>
      <c r="F42" s="95">
        <v>1562</v>
      </c>
      <c r="G42" s="95">
        <v>288</v>
      </c>
      <c r="H42" s="95">
        <v>840</v>
      </c>
    </row>
    <row r="43" spans="1:10" x14ac:dyDescent="0.2">
      <c r="A43" s="157" t="s">
        <v>32</v>
      </c>
      <c r="B43" s="93"/>
      <c r="C43" s="93"/>
      <c r="D43" s="93"/>
      <c r="E43" s="93"/>
      <c r="F43" s="93"/>
      <c r="G43" s="93"/>
      <c r="H43" s="93"/>
    </row>
    <row r="44" spans="1:10" x14ac:dyDescent="0.2">
      <c r="B44" s="93"/>
      <c r="C44" s="93"/>
      <c r="D44" s="93"/>
      <c r="E44" s="93"/>
      <c r="F44" s="93"/>
      <c r="G44" s="93"/>
      <c r="H44" s="93"/>
    </row>
  </sheetData>
  <mergeCells count="10">
    <mergeCell ref="A4:A7"/>
    <mergeCell ref="B7:H7"/>
    <mergeCell ref="C4:H4"/>
    <mergeCell ref="C5:C6"/>
    <mergeCell ref="D5:D6"/>
    <mergeCell ref="E5:E6"/>
    <mergeCell ref="F5:F6"/>
    <mergeCell ref="G5:G6"/>
    <mergeCell ref="H5:H6"/>
    <mergeCell ref="B4:B6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A2"/>
    </sheetView>
  </sheetViews>
  <sheetFormatPr defaultRowHeight="12.75" x14ac:dyDescent="0.2"/>
  <cols>
    <col min="1" max="1" width="36.7109375" style="17" customWidth="1"/>
    <col min="2" max="2" width="14.85546875" style="17" customWidth="1"/>
    <col min="3" max="8" width="18.140625" style="17" customWidth="1"/>
    <col min="9" max="16384" width="9.140625" style="17"/>
  </cols>
  <sheetData>
    <row r="1" spans="1:8" x14ac:dyDescent="0.2">
      <c r="A1" s="151" t="s">
        <v>229</v>
      </c>
    </row>
    <row r="2" spans="1:8" x14ac:dyDescent="0.2">
      <c r="A2" s="36" t="s">
        <v>230</v>
      </c>
    </row>
    <row r="4" spans="1:8" ht="15" customHeight="1" x14ac:dyDescent="0.2">
      <c r="A4" s="384" t="s">
        <v>262</v>
      </c>
      <c r="B4" s="321" t="s">
        <v>315</v>
      </c>
      <c r="C4" s="324" t="s">
        <v>316</v>
      </c>
      <c r="D4" s="325"/>
      <c r="E4" s="325"/>
      <c r="F4" s="325"/>
      <c r="G4" s="325"/>
      <c r="H4" s="326"/>
    </row>
    <row r="5" spans="1:8" ht="34.5" customHeight="1" x14ac:dyDescent="0.2">
      <c r="A5" s="384"/>
      <c r="B5" s="322"/>
      <c r="C5" s="296" t="s">
        <v>317</v>
      </c>
      <c r="D5" s="296" t="s">
        <v>318</v>
      </c>
      <c r="E5" s="296" t="s">
        <v>319</v>
      </c>
      <c r="F5" s="321" t="s">
        <v>320</v>
      </c>
      <c r="G5" s="321" t="s">
        <v>356</v>
      </c>
      <c r="H5" s="321" t="s">
        <v>322</v>
      </c>
    </row>
    <row r="6" spans="1:8" ht="34.5" customHeight="1" x14ac:dyDescent="0.2">
      <c r="A6" s="384"/>
      <c r="B6" s="323"/>
      <c r="C6" s="327"/>
      <c r="D6" s="327"/>
      <c r="E6" s="327"/>
      <c r="F6" s="323"/>
      <c r="G6" s="323"/>
      <c r="H6" s="323"/>
    </row>
    <row r="7" spans="1:8" ht="27.75" customHeight="1" x14ac:dyDescent="0.2">
      <c r="A7" s="384"/>
      <c r="B7" s="296" t="s">
        <v>338</v>
      </c>
      <c r="C7" s="296"/>
      <c r="D7" s="296"/>
      <c r="E7" s="296"/>
      <c r="F7" s="296"/>
      <c r="G7" s="296"/>
      <c r="H7" s="296"/>
    </row>
    <row r="8" spans="1:8" ht="25.5" x14ac:dyDescent="0.2">
      <c r="A8" s="98" t="s">
        <v>33</v>
      </c>
      <c r="B8" s="153">
        <v>114889</v>
      </c>
      <c r="C8" s="153">
        <v>21950</v>
      </c>
      <c r="D8" s="153">
        <v>29203</v>
      </c>
      <c r="E8" s="153">
        <v>20183</v>
      </c>
      <c r="F8" s="153">
        <v>7976</v>
      </c>
      <c r="G8" s="153">
        <v>19440</v>
      </c>
      <c r="H8" s="153">
        <v>16136</v>
      </c>
    </row>
    <row r="9" spans="1:8" x14ac:dyDescent="0.2">
      <c r="A9" s="100" t="s">
        <v>37</v>
      </c>
      <c r="B9" s="91"/>
      <c r="C9" s="91"/>
      <c r="D9" s="91"/>
      <c r="E9" s="91"/>
      <c r="F9" s="91"/>
      <c r="G9" s="91"/>
      <c r="H9" s="91"/>
    </row>
    <row r="10" spans="1:8" ht="25.5" x14ac:dyDescent="0.2">
      <c r="A10" s="101" t="s">
        <v>38</v>
      </c>
      <c r="B10" s="93">
        <v>8114</v>
      </c>
      <c r="C10" s="93">
        <v>4336</v>
      </c>
      <c r="D10" s="93">
        <v>1074</v>
      </c>
      <c r="E10" s="93">
        <v>971</v>
      </c>
      <c r="F10" s="95" t="s">
        <v>2</v>
      </c>
      <c r="G10" s="93">
        <v>337</v>
      </c>
      <c r="H10" s="95" t="s">
        <v>2</v>
      </c>
    </row>
    <row r="11" spans="1:8" ht="25.5" x14ac:dyDescent="0.2">
      <c r="A11" s="102" t="s">
        <v>39</v>
      </c>
      <c r="B11" s="93"/>
      <c r="C11" s="93"/>
      <c r="D11" s="93"/>
      <c r="E11" s="93"/>
      <c r="F11" s="95"/>
      <c r="G11" s="93"/>
      <c r="H11" s="95"/>
    </row>
    <row r="12" spans="1:8" x14ac:dyDescent="0.2">
      <c r="A12" s="101" t="s">
        <v>34</v>
      </c>
      <c r="B12" s="93">
        <v>17846</v>
      </c>
      <c r="C12" s="93">
        <v>3677</v>
      </c>
      <c r="D12" s="93">
        <v>8444</v>
      </c>
      <c r="E12" s="93">
        <v>2842</v>
      </c>
      <c r="F12" s="93">
        <v>2198</v>
      </c>
      <c r="G12" s="93">
        <v>585</v>
      </c>
      <c r="H12" s="93">
        <v>100</v>
      </c>
    </row>
    <row r="13" spans="1:8" x14ac:dyDescent="0.2">
      <c r="A13" s="101" t="s">
        <v>41</v>
      </c>
      <c r="B13" s="93"/>
      <c r="C13" s="93"/>
      <c r="D13" s="93"/>
      <c r="E13" s="93"/>
      <c r="F13" s="93"/>
      <c r="G13" s="93"/>
      <c r="H13" s="93"/>
    </row>
    <row r="14" spans="1:8" x14ac:dyDescent="0.2">
      <c r="A14" s="103" t="s">
        <v>42</v>
      </c>
      <c r="B14" s="93">
        <v>4299</v>
      </c>
      <c r="C14" s="93">
        <v>2113</v>
      </c>
      <c r="D14" s="93">
        <v>702</v>
      </c>
      <c r="E14" s="93">
        <v>63</v>
      </c>
      <c r="F14" s="93">
        <v>1157</v>
      </c>
      <c r="G14" s="93">
        <v>263</v>
      </c>
      <c r="H14" s="93">
        <v>0</v>
      </c>
    </row>
    <row r="15" spans="1:8" x14ac:dyDescent="0.2">
      <c r="A15" s="104" t="s">
        <v>43</v>
      </c>
      <c r="B15" s="93"/>
      <c r="C15" s="93"/>
      <c r="D15" s="93"/>
      <c r="E15" s="93"/>
      <c r="F15" s="93"/>
      <c r="G15" s="93"/>
      <c r="H15" s="93"/>
    </row>
    <row r="16" spans="1:8" x14ac:dyDescent="0.2">
      <c r="A16" s="101" t="s">
        <v>35</v>
      </c>
      <c r="B16" s="93">
        <v>83418</v>
      </c>
      <c r="C16" s="93">
        <v>13076</v>
      </c>
      <c r="D16" s="93">
        <v>17104</v>
      </c>
      <c r="E16" s="93">
        <v>15168</v>
      </c>
      <c r="F16" s="93">
        <v>4607</v>
      </c>
      <c r="G16" s="93">
        <v>18387</v>
      </c>
      <c r="H16" s="93">
        <v>15076</v>
      </c>
    </row>
    <row r="17" spans="1:8" x14ac:dyDescent="0.2">
      <c r="A17" s="102" t="s">
        <v>29</v>
      </c>
      <c r="B17" s="93"/>
      <c r="C17" s="93"/>
      <c r="D17" s="93"/>
      <c r="E17" s="93"/>
      <c r="F17" s="93"/>
      <c r="G17" s="93"/>
      <c r="H17" s="93"/>
    </row>
    <row r="18" spans="1:8" x14ac:dyDescent="0.2">
      <c r="A18" s="101" t="s">
        <v>36</v>
      </c>
      <c r="B18" s="93">
        <v>5511</v>
      </c>
      <c r="C18" s="93">
        <v>861</v>
      </c>
      <c r="D18" s="93">
        <v>2581</v>
      </c>
      <c r="E18" s="93">
        <v>1202</v>
      </c>
      <c r="F18" s="95" t="s">
        <v>2</v>
      </c>
      <c r="G18" s="93">
        <v>130</v>
      </c>
      <c r="H18" s="95" t="s">
        <v>2</v>
      </c>
    </row>
    <row r="19" spans="1:8" x14ac:dyDescent="0.2">
      <c r="A19" s="105" t="s">
        <v>32</v>
      </c>
      <c r="B19" s="93"/>
      <c r="C19" s="93"/>
      <c r="D19" s="93"/>
      <c r="E19" s="93"/>
      <c r="F19" s="93"/>
      <c r="G19" s="93"/>
      <c r="H19" s="93"/>
    </row>
  </sheetData>
  <mergeCells count="10">
    <mergeCell ref="A4:A7"/>
    <mergeCell ref="B7:H7"/>
    <mergeCell ref="B4:B6"/>
    <mergeCell ref="C4:H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showGridLines="0" zoomScale="90" zoomScaleNormal="90" workbookViewId="0">
      <selection sqref="A1:A2"/>
    </sheetView>
  </sheetViews>
  <sheetFormatPr defaultColWidth="9.140625" defaultRowHeight="12.75" x14ac:dyDescent="0.2"/>
  <cols>
    <col min="1" max="1" width="14" style="2" customWidth="1"/>
    <col min="2" max="2" width="27.42578125" style="2" customWidth="1"/>
    <col min="3" max="3" width="28.42578125" style="2" customWidth="1"/>
    <col min="4" max="4" width="27.42578125" style="2" customWidth="1"/>
    <col min="5" max="5" width="16.140625" style="2" customWidth="1"/>
    <col min="6" max="11" width="13.7109375" style="2" customWidth="1"/>
    <col min="12" max="16384" width="9.140625" style="2"/>
  </cols>
  <sheetData>
    <row r="1" spans="1:12" ht="11.25" customHeight="1" x14ac:dyDescent="0.2">
      <c r="A1" s="165" t="s">
        <v>232</v>
      </c>
      <c r="B1" s="166"/>
      <c r="C1" s="166"/>
    </row>
    <row r="2" spans="1:12" ht="11.25" customHeight="1" x14ac:dyDescent="0.2">
      <c r="A2" s="36" t="s">
        <v>231</v>
      </c>
      <c r="B2" s="166"/>
      <c r="C2" s="166"/>
    </row>
    <row r="3" spans="1:12" ht="11.25" customHeight="1" x14ac:dyDescent="0.2"/>
    <row r="4" spans="1:12" ht="14.25" customHeight="1" x14ac:dyDescent="0.2">
      <c r="A4" s="387" t="s">
        <v>250</v>
      </c>
      <c r="B4" s="387"/>
      <c r="C4" s="387"/>
      <c r="D4" s="387"/>
      <c r="E4" s="321" t="s">
        <v>315</v>
      </c>
      <c r="F4" s="324" t="s">
        <v>316</v>
      </c>
      <c r="G4" s="325"/>
      <c r="H4" s="325"/>
      <c r="I4" s="325"/>
      <c r="J4" s="325"/>
      <c r="K4" s="326"/>
    </row>
    <row r="5" spans="1:12" ht="42" customHeight="1" x14ac:dyDescent="0.2">
      <c r="A5" s="360"/>
      <c r="B5" s="360"/>
      <c r="C5" s="360"/>
      <c r="D5" s="360"/>
      <c r="E5" s="322"/>
      <c r="F5" s="296" t="s">
        <v>317</v>
      </c>
      <c r="G5" s="296" t="s">
        <v>318</v>
      </c>
      <c r="H5" s="296" t="s">
        <v>319</v>
      </c>
      <c r="I5" s="321" t="s">
        <v>320</v>
      </c>
      <c r="J5" s="321" t="s">
        <v>356</v>
      </c>
      <c r="K5" s="321" t="s">
        <v>322</v>
      </c>
    </row>
    <row r="6" spans="1:12" ht="42" customHeight="1" x14ac:dyDescent="0.2">
      <c r="A6" s="360"/>
      <c r="B6" s="360"/>
      <c r="C6" s="360"/>
      <c r="D6" s="360"/>
      <c r="E6" s="323"/>
      <c r="F6" s="388"/>
      <c r="G6" s="388"/>
      <c r="H6" s="388"/>
      <c r="I6" s="323"/>
      <c r="J6" s="323"/>
      <c r="K6" s="323"/>
    </row>
    <row r="7" spans="1:12" ht="42" customHeight="1" x14ac:dyDescent="0.2">
      <c r="A7" s="362"/>
      <c r="B7" s="362"/>
      <c r="C7" s="362"/>
      <c r="D7" s="362"/>
      <c r="E7" s="296" t="s">
        <v>338</v>
      </c>
      <c r="F7" s="296"/>
      <c r="G7" s="296"/>
      <c r="H7" s="296"/>
      <c r="I7" s="296"/>
      <c r="J7" s="296"/>
      <c r="K7" s="296"/>
    </row>
    <row r="8" spans="1:12" x14ac:dyDescent="0.2">
      <c r="A8" s="167" t="s">
        <v>44</v>
      </c>
      <c r="B8" s="167"/>
      <c r="C8" s="167"/>
      <c r="D8" s="167"/>
      <c r="E8" s="168">
        <v>171610</v>
      </c>
      <c r="F8" s="168">
        <v>30659</v>
      </c>
      <c r="G8" s="168">
        <v>68840</v>
      </c>
      <c r="H8" s="168">
        <v>22971</v>
      </c>
      <c r="I8" s="168">
        <v>9055</v>
      </c>
      <c r="J8" s="168">
        <v>23120</v>
      </c>
      <c r="K8" s="168">
        <v>16965</v>
      </c>
      <c r="L8" s="10"/>
    </row>
    <row r="9" spans="1:12" x14ac:dyDescent="0.2">
      <c r="A9" s="385"/>
      <c r="B9" s="385" t="s">
        <v>45</v>
      </c>
      <c r="C9" s="169"/>
      <c r="D9" s="169"/>
      <c r="E9" s="170">
        <v>11223</v>
      </c>
      <c r="F9" s="170" t="s">
        <v>2</v>
      </c>
      <c r="G9" s="170">
        <v>3662</v>
      </c>
      <c r="H9" s="170" t="s">
        <v>2</v>
      </c>
      <c r="I9" s="170">
        <v>626</v>
      </c>
      <c r="J9" s="170">
        <v>2016</v>
      </c>
      <c r="K9" s="170">
        <v>1205</v>
      </c>
      <c r="L9" s="10"/>
    </row>
    <row r="10" spans="1:12" x14ac:dyDescent="0.2">
      <c r="A10" s="386"/>
      <c r="B10" s="386"/>
      <c r="C10" s="385" t="s">
        <v>179</v>
      </c>
      <c r="D10" s="169"/>
      <c r="E10" s="170">
        <v>9556</v>
      </c>
      <c r="F10" s="170">
        <v>1360</v>
      </c>
      <c r="G10" s="170">
        <v>2888</v>
      </c>
      <c r="H10" s="170">
        <v>1890</v>
      </c>
      <c r="I10" s="170">
        <v>602</v>
      </c>
      <c r="J10" s="170">
        <v>1777</v>
      </c>
      <c r="K10" s="170">
        <v>1039</v>
      </c>
      <c r="L10" s="10"/>
    </row>
    <row r="11" spans="1:12" x14ac:dyDescent="0.2">
      <c r="A11" s="386"/>
      <c r="B11" s="386"/>
      <c r="C11" s="386"/>
      <c r="D11" s="169" t="s">
        <v>47</v>
      </c>
      <c r="E11" s="170">
        <v>425</v>
      </c>
      <c r="F11" s="170">
        <v>26</v>
      </c>
      <c r="G11" s="170">
        <v>253</v>
      </c>
      <c r="H11" s="170">
        <v>123</v>
      </c>
      <c r="I11" s="170" t="s">
        <v>2</v>
      </c>
      <c r="J11" s="170" t="s">
        <v>2</v>
      </c>
      <c r="K11" s="170" t="s">
        <v>2</v>
      </c>
      <c r="L11" s="10"/>
    </row>
    <row r="12" spans="1:12" x14ac:dyDescent="0.2">
      <c r="A12" s="386"/>
      <c r="B12" s="386"/>
      <c r="C12" s="386"/>
      <c r="D12" s="169" t="s">
        <v>48</v>
      </c>
      <c r="E12" s="170">
        <v>7816</v>
      </c>
      <c r="F12" s="170">
        <v>1301</v>
      </c>
      <c r="G12" s="170">
        <v>2073</v>
      </c>
      <c r="H12" s="170">
        <v>1651</v>
      </c>
      <c r="I12" s="170">
        <v>70</v>
      </c>
      <c r="J12" s="170">
        <v>1711</v>
      </c>
      <c r="K12" s="170">
        <v>1010</v>
      </c>
      <c r="L12" s="10"/>
    </row>
    <row r="13" spans="1:12" x14ac:dyDescent="0.2">
      <c r="A13" s="386"/>
      <c r="B13" s="386"/>
      <c r="C13" s="386"/>
      <c r="D13" s="169" t="s">
        <v>49</v>
      </c>
      <c r="E13" s="170">
        <v>314</v>
      </c>
      <c r="F13" s="170">
        <v>10</v>
      </c>
      <c r="G13" s="170">
        <v>182</v>
      </c>
      <c r="H13" s="170" t="s">
        <v>2</v>
      </c>
      <c r="I13" s="170" t="s">
        <v>2</v>
      </c>
      <c r="J13" s="170" t="s">
        <v>2</v>
      </c>
      <c r="K13" s="170" t="s">
        <v>2</v>
      </c>
      <c r="L13" s="10"/>
    </row>
    <row r="14" spans="1:12" x14ac:dyDescent="0.2">
      <c r="A14" s="386"/>
      <c r="B14" s="386"/>
      <c r="C14" s="386"/>
      <c r="D14" s="169" t="s">
        <v>50</v>
      </c>
      <c r="E14" s="170">
        <v>183</v>
      </c>
      <c r="F14" s="170">
        <v>23</v>
      </c>
      <c r="G14" s="170">
        <v>118</v>
      </c>
      <c r="H14" s="170" t="s">
        <v>2</v>
      </c>
      <c r="I14" s="170" t="s">
        <v>2</v>
      </c>
      <c r="J14" s="170" t="s">
        <v>8</v>
      </c>
      <c r="K14" s="170" t="s">
        <v>8</v>
      </c>
      <c r="L14" s="10"/>
    </row>
    <row r="15" spans="1:12" x14ac:dyDescent="0.2">
      <c r="A15" s="386"/>
      <c r="B15" s="386"/>
      <c r="C15" s="386"/>
      <c r="D15" s="169" t="s">
        <v>51</v>
      </c>
      <c r="E15" s="170">
        <v>818</v>
      </c>
      <c r="F15" s="170" t="s">
        <v>8</v>
      </c>
      <c r="G15" s="170">
        <v>261</v>
      </c>
      <c r="H15" s="170" t="s">
        <v>2</v>
      </c>
      <c r="I15" s="170" t="s">
        <v>2</v>
      </c>
      <c r="J15" s="170" t="s">
        <v>2</v>
      </c>
      <c r="K15" s="170" t="s">
        <v>8</v>
      </c>
      <c r="L15" s="10"/>
    </row>
    <row r="16" spans="1:12" x14ac:dyDescent="0.2">
      <c r="A16" s="386"/>
      <c r="B16" s="386"/>
      <c r="C16" s="385" t="s">
        <v>148</v>
      </c>
      <c r="D16" s="169"/>
      <c r="E16" s="170">
        <v>1667</v>
      </c>
      <c r="F16" s="170" t="s">
        <v>2</v>
      </c>
      <c r="G16" s="170">
        <v>774</v>
      </c>
      <c r="H16" s="170" t="s">
        <v>2</v>
      </c>
      <c r="I16" s="170">
        <v>24</v>
      </c>
      <c r="J16" s="170">
        <v>239</v>
      </c>
      <c r="K16" s="170">
        <v>166</v>
      </c>
      <c r="L16" s="10"/>
    </row>
    <row r="17" spans="1:12" x14ac:dyDescent="0.2">
      <c r="A17" s="386"/>
      <c r="B17" s="386"/>
      <c r="C17" s="386"/>
      <c r="D17" s="169" t="s">
        <v>53</v>
      </c>
      <c r="E17" s="170">
        <v>1453</v>
      </c>
      <c r="F17" s="170" t="s">
        <v>2</v>
      </c>
      <c r="G17" s="170">
        <v>687</v>
      </c>
      <c r="H17" s="170">
        <v>155</v>
      </c>
      <c r="I17" s="170" t="s">
        <v>2</v>
      </c>
      <c r="J17" s="170">
        <v>239</v>
      </c>
      <c r="K17" s="170" t="s">
        <v>2</v>
      </c>
      <c r="L17" s="10"/>
    </row>
    <row r="18" spans="1:12" ht="38.25" x14ac:dyDescent="0.2">
      <c r="A18" s="386"/>
      <c r="B18" s="386"/>
      <c r="C18" s="386"/>
      <c r="D18" s="169" t="s">
        <v>54</v>
      </c>
      <c r="E18" s="170">
        <v>214</v>
      </c>
      <c r="F18" s="170" t="s">
        <v>2</v>
      </c>
      <c r="G18" s="170">
        <v>87</v>
      </c>
      <c r="H18" s="170" t="s">
        <v>2</v>
      </c>
      <c r="I18" s="170" t="s">
        <v>2</v>
      </c>
      <c r="J18" s="170" t="s">
        <v>8</v>
      </c>
      <c r="K18" s="170" t="s">
        <v>2</v>
      </c>
      <c r="L18" s="10"/>
    </row>
    <row r="19" spans="1:12" x14ac:dyDescent="0.2">
      <c r="A19" s="386"/>
      <c r="B19" s="385" t="s">
        <v>180</v>
      </c>
      <c r="C19" s="169"/>
      <c r="D19" s="169"/>
      <c r="E19" s="170">
        <v>50191</v>
      </c>
      <c r="F19" s="170">
        <v>9238</v>
      </c>
      <c r="G19" s="170">
        <v>21096</v>
      </c>
      <c r="H19" s="170">
        <v>6346</v>
      </c>
      <c r="I19" s="170">
        <v>2041</v>
      </c>
      <c r="J19" s="170">
        <v>7620</v>
      </c>
      <c r="K19" s="170">
        <v>3850</v>
      </c>
      <c r="L19" s="10"/>
    </row>
    <row r="20" spans="1:12" x14ac:dyDescent="0.2">
      <c r="A20" s="386"/>
      <c r="B20" s="386"/>
      <c r="C20" s="385" t="s">
        <v>56</v>
      </c>
      <c r="D20" s="169"/>
      <c r="E20" s="170">
        <v>2130</v>
      </c>
      <c r="F20" s="170">
        <v>206</v>
      </c>
      <c r="G20" s="170">
        <v>1366</v>
      </c>
      <c r="H20" s="170">
        <v>24</v>
      </c>
      <c r="I20" s="170">
        <v>133</v>
      </c>
      <c r="J20" s="170">
        <v>234</v>
      </c>
      <c r="K20" s="170">
        <v>167</v>
      </c>
      <c r="L20" s="10"/>
    </row>
    <row r="21" spans="1:12" ht="25.5" x14ac:dyDescent="0.2">
      <c r="A21" s="386"/>
      <c r="B21" s="386"/>
      <c r="C21" s="386"/>
      <c r="D21" s="169" t="s">
        <v>57</v>
      </c>
      <c r="E21" s="170">
        <v>42</v>
      </c>
      <c r="F21" s="170" t="s">
        <v>8</v>
      </c>
      <c r="G21" s="170" t="s">
        <v>2</v>
      </c>
      <c r="H21" s="170" t="s">
        <v>8</v>
      </c>
      <c r="I21" s="170" t="s">
        <v>2</v>
      </c>
      <c r="J21" s="170" t="s">
        <v>8</v>
      </c>
      <c r="K21" s="170" t="s">
        <v>2</v>
      </c>
      <c r="L21" s="10"/>
    </row>
    <row r="22" spans="1:12" x14ac:dyDescent="0.2">
      <c r="A22" s="386"/>
      <c r="B22" s="386"/>
      <c r="C22" s="386"/>
      <c r="D22" s="169" t="s">
        <v>58</v>
      </c>
      <c r="E22" s="170">
        <v>206</v>
      </c>
      <c r="F22" s="170" t="s">
        <v>8</v>
      </c>
      <c r="G22" s="170">
        <v>202</v>
      </c>
      <c r="H22" s="170" t="s">
        <v>8</v>
      </c>
      <c r="I22" s="170" t="s">
        <v>8</v>
      </c>
      <c r="J22" s="170" t="s">
        <v>2</v>
      </c>
      <c r="K22" s="170" t="s">
        <v>2</v>
      </c>
      <c r="L22" s="10"/>
    </row>
    <row r="23" spans="1:12" x14ac:dyDescent="0.2">
      <c r="A23" s="386"/>
      <c r="B23" s="386"/>
      <c r="C23" s="386"/>
      <c r="D23" s="169" t="s">
        <v>59</v>
      </c>
      <c r="E23" s="170">
        <v>306</v>
      </c>
      <c r="F23" s="170">
        <v>20</v>
      </c>
      <c r="G23" s="170">
        <v>244</v>
      </c>
      <c r="H23" s="170" t="s">
        <v>8</v>
      </c>
      <c r="I23" s="170" t="s">
        <v>2</v>
      </c>
      <c r="J23" s="170" t="s">
        <v>2</v>
      </c>
      <c r="K23" s="170" t="s">
        <v>2</v>
      </c>
      <c r="L23" s="10"/>
    </row>
    <row r="24" spans="1:12" x14ac:dyDescent="0.2">
      <c r="A24" s="386"/>
      <c r="B24" s="386"/>
      <c r="C24" s="386"/>
      <c r="D24" s="169" t="s">
        <v>60</v>
      </c>
      <c r="E24" s="170">
        <v>796</v>
      </c>
      <c r="F24" s="170">
        <v>62</v>
      </c>
      <c r="G24" s="170">
        <v>581</v>
      </c>
      <c r="H24" s="170" t="s">
        <v>2</v>
      </c>
      <c r="I24" s="170" t="s">
        <v>2</v>
      </c>
      <c r="J24" s="170">
        <v>87</v>
      </c>
      <c r="K24" s="170">
        <v>50</v>
      </c>
      <c r="L24" s="10"/>
    </row>
    <row r="25" spans="1:12" x14ac:dyDescent="0.2">
      <c r="A25" s="386"/>
      <c r="B25" s="386"/>
      <c r="C25" s="386"/>
      <c r="D25" s="169" t="s">
        <v>61</v>
      </c>
      <c r="E25" s="170">
        <v>521</v>
      </c>
      <c r="F25" s="170">
        <v>116</v>
      </c>
      <c r="G25" s="170">
        <v>84</v>
      </c>
      <c r="H25" s="170" t="s">
        <v>2</v>
      </c>
      <c r="I25" s="170" t="s">
        <v>2</v>
      </c>
      <c r="J25" s="170">
        <v>125</v>
      </c>
      <c r="K25" s="170" t="s">
        <v>2</v>
      </c>
      <c r="L25" s="10"/>
    </row>
    <row r="26" spans="1:12" x14ac:dyDescent="0.2">
      <c r="A26" s="386"/>
      <c r="B26" s="386"/>
      <c r="C26" s="386"/>
      <c r="D26" s="169" t="s">
        <v>62</v>
      </c>
      <c r="E26" s="170">
        <v>259</v>
      </c>
      <c r="F26" s="170">
        <v>8</v>
      </c>
      <c r="G26" s="170" t="s">
        <v>2</v>
      </c>
      <c r="H26" s="170" t="s">
        <v>8</v>
      </c>
      <c r="I26" s="170" t="s">
        <v>2</v>
      </c>
      <c r="J26" s="170" t="s">
        <v>8</v>
      </c>
      <c r="K26" s="170" t="s">
        <v>8</v>
      </c>
      <c r="L26" s="10"/>
    </row>
    <row r="27" spans="1:12" x14ac:dyDescent="0.2">
      <c r="A27" s="386"/>
      <c r="B27" s="386"/>
      <c r="C27" s="385" t="s">
        <v>63</v>
      </c>
      <c r="D27" s="169"/>
      <c r="E27" s="170">
        <v>48061</v>
      </c>
      <c r="F27" s="170">
        <v>9032</v>
      </c>
      <c r="G27" s="170">
        <v>19730</v>
      </c>
      <c r="H27" s="170">
        <v>6322</v>
      </c>
      <c r="I27" s="170">
        <v>1908</v>
      </c>
      <c r="J27" s="170">
        <v>7386</v>
      </c>
      <c r="K27" s="170">
        <v>3683</v>
      </c>
      <c r="L27" s="10"/>
    </row>
    <row r="28" spans="1:12" ht="25.5" x14ac:dyDescent="0.2">
      <c r="A28" s="386"/>
      <c r="B28" s="386"/>
      <c r="C28" s="386"/>
      <c r="D28" s="169" t="s">
        <v>64</v>
      </c>
      <c r="E28" s="170">
        <v>44666</v>
      </c>
      <c r="F28" s="170">
        <v>8397</v>
      </c>
      <c r="G28" s="170">
        <v>18252</v>
      </c>
      <c r="H28" s="170">
        <v>5981</v>
      </c>
      <c r="I28" s="170">
        <v>1018</v>
      </c>
      <c r="J28" s="170">
        <v>7344</v>
      </c>
      <c r="K28" s="170">
        <v>3675</v>
      </c>
    </row>
    <row r="29" spans="1:12" ht="25.5" x14ac:dyDescent="0.2">
      <c r="A29" s="386"/>
      <c r="B29" s="386"/>
      <c r="C29" s="386"/>
      <c r="D29" s="169" t="s">
        <v>65</v>
      </c>
      <c r="E29" s="170">
        <v>1480</v>
      </c>
      <c r="F29" s="170" t="s">
        <v>2</v>
      </c>
      <c r="G29" s="170">
        <v>939</v>
      </c>
      <c r="H29" s="170" t="s">
        <v>2</v>
      </c>
      <c r="I29" s="170" t="s">
        <v>2</v>
      </c>
      <c r="J29" s="170" t="s">
        <v>2</v>
      </c>
      <c r="K29" s="170" t="s">
        <v>2</v>
      </c>
      <c r="L29" s="10"/>
    </row>
    <row r="30" spans="1:12" ht="25.5" x14ac:dyDescent="0.2">
      <c r="A30" s="386"/>
      <c r="B30" s="386"/>
      <c r="C30" s="386"/>
      <c r="D30" s="169" t="s">
        <v>66</v>
      </c>
      <c r="E30" s="170">
        <v>1915</v>
      </c>
      <c r="F30" s="170" t="s">
        <v>2</v>
      </c>
      <c r="G30" s="170">
        <v>539</v>
      </c>
      <c r="H30" s="170" t="s">
        <v>2</v>
      </c>
      <c r="I30" s="170" t="s">
        <v>2</v>
      </c>
      <c r="J30" s="170" t="s">
        <v>2</v>
      </c>
      <c r="K30" s="170" t="s">
        <v>2</v>
      </c>
      <c r="L30" s="10"/>
    </row>
    <row r="31" spans="1:12" x14ac:dyDescent="0.2">
      <c r="A31" s="386"/>
      <c r="B31" s="385" t="s">
        <v>67</v>
      </c>
      <c r="C31" s="169"/>
      <c r="D31" s="169"/>
      <c r="E31" s="170">
        <v>19425</v>
      </c>
      <c r="F31" s="170">
        <v>2180</v>
      </c>
      <c r="G31" s="170">
        <v>8567</v>
      </c>
      <c r="H31" s="170">
        <v>3363</v>
      </c>
      <c r="I31" s="170">
        <v>1567</v>
      </c>
      <c r="J31" s="170">
        <v>2227</v>
      </c>
      <c r="K31" s="170">
        <v>1521</v>
      </c>
      <c r="L31" s="10"/>
    </row>
    <row r="32" spans="1:12" x14ac:dyDescent="0.2">
      <c r="A32" s="386"/>
      <c r="B32" s="386"/>
      <c r="C32" s="385" t="s">
        <v>68</v>
      </c>
      <c r="D32" s="169"/>
      <c r="E32" s="170">
        <v>8040</v>
      </c>
      <c r="F32" s="170">
        <v>1162</v>
      </c>
      <c r="G32" s="170">
        <v>1607</v>
      </c>
      <c r="H32" s="170">
        <v>2086</v>
      </c>
      <c r="I32" s="170">
        <v>1224</v>
      </c>
      <c r="J32" s="170">
        <v>1033</v>
      </c>
      <c r="K32" s="170">
        <v>928</v>
      </c>
      <c r="L32" s="10"/>
    </row>
    <row r="33" spans="1:13" x14ac:dyDescent="0.2">
      <c r="A33" s="386"/>
      <c r="B33" s="386"/>
      <c r="C33" s="386"/>
      <c r="D33" s="169" t="s">
        <v>69</v>
      </c>
      <c r="E33" s="170">
        <v>126</v>
      </c>
      <c r="F33" s="170">
        <v>10</v>
      </c>
      <c r="G33" s="170">
        <v>20</v>
      </c>
      <c r="H33" s="170" t="s">
        <v>2</v>
      </c>
      <c r="I33" s="170" t="s">
        <v>2</v>
      </c>
      <c r="J33" s="170" t="s">
        <v>8</v>
      </c>
      <c r="K33" s="170" t="s">
        <v>8</v>
      </c>
      <c r="L33" s="10"/>
    </row>
    <row r="34" spans="1:13" ht="25.5" x14ac:dyDescent="0.2">
      <c r="A34" s="386"/>
      <c r="B34" s="386"/>
      <c r="C34" s="386"/>
      <c r="D34" s="169" t="s">
        <v>70</v>
      </c>
      <c r="E34" s="170">
        <v>124</v>
      </c>
      <c r="F34" s="170">
        <v>5</v>
      </c>
      <c r="G34" s="170">
        <v>106</v>
      </c>
      <c r="H34" s="170">
        <v>5</v>
      </c>
      <c r="I34" s="170" t="s">
        <v>2</v>
      </c>
      <c r="J34" s="170" t="s">
        <v>2</v>
      </c>
      <c r="K34" s="170" t="s">
        <v>8</v>
      </c>
      <c r="L34" s="10"/>
    </row>
    <row r="35" spans="1:13" x14ac:dyDescent="0.2">
      <c r="A35" s="386"/>
      <c r="B35" s="386"/>
      <c r="C35" s="386"/>
      <c r="D35" s="169" t="s">
        <v>71</v>
      </c>
      <c r="E35" s="170">
        <v>6860</v>
      </c>
      <c r="F35" s="170">
        <v>1125</v>
      </c>
      <c r="G35" s="170">
        <v>1183</v>
      </c>
      <c r="H35" s="170" t="s">
        <v>2</v>
      </c>
      <c r="I35" s="170">
        <v>669</v>
      </c>
      <c r="J35" s="170">
        <v>990</v>
      </c>
      <c r="K35" s="170" t="s">
        <v>2</v>
      </c>
      <c r="L35" s="10"/>
    </row>
    <row r="36" spans="1:13" x14ac:dyDescent="0.2">
      <c r="A36" s="386"/>
      <c r="B36" s="386"/>
      <c r="C36" s="386"/>
      <c r="D36" s="169" t="s">
        <v>72</v>
      </c>
      <c r="E36" s="170">
        <v>930</v>
      </c>
      <c r="F36" s="170">
        <v>24</v>
      </c>
      <c r="G36" s="170">
        <v>298</v>
      </c>
      <c r="H36" s="170">
        <v>40</v>
      </c>
      <c r="I36" s="170">
        <v>527</v>
      </c>
      <c r="J36" s="170" t="s">
        <v>2</v>
      </c>
      <c r="K36" s="170" t="s">
        <v>2</v>
      </c>
      <c r="L36" s="10"/>
    </row>
    <row r="37" spans="1:13" x14ac:dyDescent="0.2">
      <c r="A37" s="386"/>
      <c r="B37" s="386"/>
      <c r="C37" s="385" t="s">
        <v>181</v>
      </c>
      <c r="D37" s="169"/>
      <c r="E37" s="170">
        <v>8291</v>
      </c>
      <c r="F37" s="170">
        <v>675</v>
      </c>
      <c r="G37" s="170">
        <v>5828</v>
      </c>
      <c r="H37" s="170">
        <v>477</v>
      </c>
      <c r="I37" s="170">
        <v>249</v>
      </c>
      <c r="J37" s="170">
        <v>730</v>
      </c>
      <c r="K37" s="170">
        <v>333</v>
      </c>
      <c r="L37" s="10"/>
    </row>
    <row r="38" spans="1:13" x14ac:dyDescent="0.2">
      <c r="A38" s="386"/>
      <c r="B38" s="386"/>
      <c r="C38" s="386"/>
      <c r="D38" s="169" t="s">
        <v>74</v>
      </c>
      <c r="E38" s="170">
        <v>651</v>
      </c>
      <c r="F38" s="170">
        <v>97</v>
      </c>
      <c r="G38" s="170">
        <v>522</v>
      </c>
      <c r="H38" s="170">
        <v>10</v>
      </c>
      <c r="I38" s="170">
        <v>16</v>
      </c>
      <c r="J38" s="170" t="s">
        <v>2</v>
      </c>
      <c r="K38" s="170" t="s">
        <v>2</v>
      </c>
      <c r="L38" s="10"/>
    </row>
    <row r="39" spans="1:13" x14ac:dyDescent="0.2">
      <c r="A39" s="386"/>
      <c r="B39" s="386"/>
      <c r="C39" s="386"/>
      <c r="D39" s="169" t="s">
        <v>75</v>
      </c>
      <c r="E39" s="170">
        <v>181</v>
      </c>
      <c r="F39" s="170" t="s">
        <v>2</v>
      </c>
      <c r="G39" s="170">
        <v>119</v>
      </c>
      <c r="H39" s="170" t="s">
        <v>2</v>
      </c>
      <c r="I39" s="170" t="s">
        <v>2</v>
      </c>
      <c r="J39" s="170" t="s">
        <v>2</v>
      </c>
      <c r="K39" s="170" t="s">
        <v>2</v>
      </c>
      <c r="L39" s="10"/>
    </row>
    <row r="40" spans="1:13" x14ac:dyDescent="0.2">
      <c r="A40" s="386"/>
      <c r="B40" s="386"/>
      <c r="C40" s="386"/>
      <c r="D40" s="169" t="s">
        <v>76</v>
      </c>
      <c r="E40" s="170">
        <v>5938</v>
      </c>
      <c r="F40" s="170">
        <v>440</v>
      </c>
      <c r="G40" s="170">
        <v>3913</v>
      </c>
      <c r="H40" s="170">
        <v>435</v>
      </c>
      <c r="I40" s="170" t="s">
        <v>2</v>
      </c>
      <c r="J40" s="170">
        <v>671</v>
      </c>
      <c r="K40" s="170" t="s">
        <v>2</v>
      </c>
      <c r="L40" s="10"/>
    </row>
    <row r="41" spans="1:13" x14ac:dyDescent="0.2">
      <c r="A41" s="386"/>
      <c r="B41" s="386"/>
      <c r="C41" s="386"/>
      <c r="D41" s="169" t="s">
        <v>77</v>
      </c>
      <c r="E41" s="170">
        <v>1521</v>
      </c>
      <c r="F41" s="170" t="s">
        <v>2</v>
      </c>
      <c r="G41" s="170">
        <v>1273</v>
      </c>
      <c r="H41" s="170" t="s">
        <v>2</v>
      </c>
      <c r="I41" s="170">
        <v>71</v>
      </c>
      <c r="J41" s="170" t="s">
        <v>2</v>
      </c>
      <c r="K41" s="170" t="s">
        <v>2</v>
      </c>
      <c r="L41" s="10"/>
      <c r="M41" s="10"/>
    </row>
    <row r="42" spans="1:13" x14ac:dyDescent="0.2">
      <c r="A42" s="386"/>
      <c r="B42" s="386"/>
      <c r="C42" s="385" t="s">
        <v>78</v>
      </c>
      <c r="D42" s="169"/>
      <c r="E42" s="170">
        <v>3094</v>
      </c>
      <c r="F42" s="170">
        <v>343</v>
      </c>
      <c r="G42" s="170">
        <v>1133</v>
      </c>
      <c r="H42" s="170">
        <v>800</v>
      </c>
      <c r="I42" s="170">
        <v>94</v>
      </c>
      <c r="J42" s="170">
        <v>464</v>
      </c>
      <c r="K42" s="170">
        <v>260</v>
      </c>
      <c r="L42" s="10"/>
      <c r="M42" s="10"/>
    </row>
    <row r="43" spans="1:13" x14ac:dyDescent="0.2">
      <c r="A43" s="386"/>
      <c r="B43" s="386"/>
      <c r="C43" s="386"/>
      <c r="D43" s="169" t="s">
        <v>79</v>
      </c>
      <c r="E43" s="170">
        <v>2698</v>
      </c>
      <c r="F43" s="170">
        <v>286</v>
      </c>
      <c r="G43" s="170">
        <v>952</v>
      </c>
      <c r="H43" s="170">
        <v>772</v>
      </c>
      <c r="I43" s="170" t="s">
        <v>2</v>
      </c>
      <c r="J43" s="170" t="s">
        <v>2</v>
      </c>
      <c r="K43" s="170" t="s">
        <v>2</v>
      </c>
      <c r="L43" s="10"/>
      <c r="M43" s="10"/>
    </row>
    <row r="44" spans="1:13" x14ac:dyDescent="0.2">
      <c r="A44" s="386"/>
      <c r="B44" s="386"/>
      <c r="C44" s="386"/>
      <c r="D44" s="169" t="s">
        <v>80</v>
      </c>
      <c r="E44" s="170">
        <v>318</v>
      </c>
      <c r="F44" s="170" t="s">
        <v>2</v>
      </c>
      <c r="G44" s="170">
        <v>126</v>
      </c>
      <c r="H44" s="170">
        <v>28</v>
      </c>
      <c r="I44" s="170" t="s">
        <v>2</v>
      </c>
      <c r="J44" s="170" t="s">
        <v>2</v>
      </c>
      <c r="K44" s="170" t="s">
        <v>2</v>
      </c>
      <c r="L44" s="10"/>
      <c r="M44" s="10"/>
    </row>
    <row r="45" spans="1:13" x14ac:dyDescent="0.2">
      <c r="A45" s="386"/>
      <c r="B45" s="386"/>
      <c r="C45" s="386"/>
      <c r="D45" s="169" t="s">
        <v>81</v>
      </c>
      <c r="E45" s="170">
        <v>78</v>
      </c>
      <c r="F45" s="170" t="s">
        <v>2</v>
      </c>
      <c r="G45" s="170">
        <v>55</v>
      </c>
      <c r="H45" s="170" t="s">
        <v>8</v>
      </c>
      <c r="I45" s="170" t="s">
        <v>8</v>
      </c>
      <c r="J45" s="170" t="s">
        <v>8</v>
      </c>
      <c r="K45" s="170" t="s">
        <v>2</v>
      </c>
      <c r="L45" s="10"/>
      <c r="M45" s="10"/>
    </row>
    <row r="46" spans="1:13" x14ac:dyDescent="0.2">
      <c r="A46" s="386"/>
      <c r="B46" s="385" t="s">
        <v>213</v>
      </c>
      <c r="C46" s="169"/>
      <c r="D46" s="169"/>
      <c r="E46" s="170">
        <v>19804</v>
      </c>
      <c r="F46" s="170">
        <v>3021</v>
      </c>
      <c r="G46" s="170">
        <v>6393</v>
      </c>
      <c r="H46" s="170">
        <v>2563</v>
      </c>
      <c r="I46" s="170">
        <v>1654</v>
      </c>
      <c r="J46" s="170">
        <v>2449</v>
      </c>
      <c r="K46" s="170">
        <v>3724</v>
      </c>
      <c r="L46" s="10"/>
      <c r="M46" s="10"/>
    </row>
    <row r="47" spans="1:13" x14ac:dyDescent="0.2">
      <c r="A47" s="386"/>
      <c r="B47" s="386"/>
      <c r="C47" s="385" t="s">
        <v>83</v>
      </c>
      <c r="D47" s="169"/>
      <c r="E47" s="170">
        <v>1232</v>
      </c>
      <c r="F47" s="170">
        <v>149</v>
      </c>
      <c r="G47" s="170">
        <v>577</v>
      </c>
      <c r="H47" s="170" t="s">
        <v>2</v>
      </c>
      <c r="I47" s="170" t="s">
        <v>2</v>
      </c>
      <c r="J47" s="170">
        <v>250</v>
      </c>
      <c r="K47" s="170">
        <v>181</v>
      </c>
      <c r="L47" s="10"/>
      <c r="M47" s="10"/>
    </row>
    <row r="48" spans="1:13" x14ac:dyDescent="0.2">
      <c r="A48" s="386"/>
      <c r="B48" s="386"/>
      <c r="C48" s="386"/>
      <c r="D48" s="169" t="s">
        <v>84</v>
      </c>
      <c r="E48" s="170">
        <v>81</v>
      </c>
      <c r="F48" s="170" t="s">
        <v>8</v>
      </c>
      <c r="G48" s="170">
        <v>78</v>
      </c>
      <c r="H48" s="170" t="s">
        <v>2</v>
      </c>
      <c r="I48" s="170" t="s">
        <v>2</v>
      </c>
      <c r="J48" s="170" t="s">
        <v>8</v>
      </c>
      <c r="K48" s="170" t="s">
        <v>8</v>
      </c>
      <c r="L48" s="10"/>
      <c r="M48" s="10"/>
    </row>
    <row r="49" spans="1:13" ht="25.5" x14ac:dyDescent="0.2">
      <c r="A49" s="386"/>
      <c r="B49" s="386"/>
      <c r="C49" s="386"/>
      <c r="D49" s="169" t="s">
        <v>85</v>
      </c>
      <c r="E49" s="170">
        <v>1151</v>
      </c>
      <c r="F49" s="170">
        <v>149</v>
      </c>
      <c r="G49" s="170">
        <v>499</v>
      </c>
      <c r="H49" s="170" t="s">
        <v>2</v>
      </c>
      <c r="I49" s="170" t="s">
        <v>2</v>
      </c>
      <c r="J49" s="170">
        <v>250</v>
      </c>
      <c r="K49" s="170">
        <v>181</v>
      </c>
      <c r="L49" s="10"/>
      <c r="M49" s="10"/>
    </row>
    <row r="50" spans="1:13" x14ac:dyDescent="0.2">
      <c r="A50" s="386"/>
      <c r="B50" s="386"/>
      <c r="C50" s="385" t="s">
        <v>150</v>
      </c>
      <c r="D50" s="169"/>
      <c r="E50" s="170">
        <v>14683</v>
      </c>
      <c r="F50" s="170">
        <v>2524</v>
      </c>
      <c r="G50" s="170">
        <v>4297</v>
      </c>
      <c r="H50" s="170" t="s">
        <v>2</v>
      </c>
      <c r="I50" s="170" t="s">
        <v>2</v>
      </c>
      <c r="J50" s="170">
        <v>1587</v>
      </c>
      <c r="K50" s="170">
        <v>3016</v>
      </c>
      <c r="L50" s="10"/>
      <c r="M50" s="10"/>
    </row>
    <row r="51" spans="1:13" x14ac:dyDescent="0.2">
      <c r="A51" s="386"/>
      <c r="B51" s="386"/>
      <c r="C51" s="386"/>
      <c r="D51" s="169" t="s">
        <v>87</v>
      </c>
      <c r="E51" s="170">
        <v>861</v>
      </c>
      <c r="F51" s="170">
        <v>54</v>
      </c>
      <c r="G51" s="170">
        <v>625</v>
      </c>
      <c r="H51" s="170" t="s">
        <v>2</v>
      </c>
      <c r="I51" s="170">
        <v>79</v>
      </c>
      <c r="J51" s="170" t="s">
        <v>2</v>
      </c>
      <c r="K51" s="170" t="s">
        <v>2</v>
      </c>
      <c r="L51" s="10"/>
      <c r="M51" s="10"/>
    </row>
    <row r="52" spans="1:13" x14ac:dyDescent="0.2">
      <c r="A52" s="386"/>
      <c r="B52" s="386"/>
      <c r="C52" s="386"/>
      <c r="D52" s="169" t="s">
        <v>88</v>
      </c>
      <c r="E52" s="170">
        <v>355</v>
      </c>
      <c r="F52" s="170">
        <v>13</v>
      </c>
      <c r="G52" s="170">
        <v>213</v>
      </c>
      <c r="H52" s="170" t="s">
        <v>8</v>
      </c>
      <c r="I52" s="170" t="s">
        <v>2</v>
      </c>
      <c r="J52" s="170" t="s">
        <v>2</v>
      </c>
      <c r="K52" s="170">
        <v>54</v>
      </c>
      <c r="L52" s="10"/>
      <c r="M52" s="10"/>
    </row>
    <row r="53" spans="1:13" x14ac:dyDescent="0.2">
      <c r="A53" s="386"/>
      <c r="B53" s="386"/>
      <c r="C53" s="386"/>
      <c r="D53" s="169" t="s">
        <v>89</v>
      </c>
      <c r="E53" s="170">
        <v>411</v>
      </c>
      <c r="F53" s="170">
        <v>14</v>
      </c>
      <c r="G53" s="170">
        <v>319</v>
      </c>
      <c r="H53" s="170" t="s">
        <v>2</v>
      </c>
      <c r="I53" s="170">
        <v>77</v>
      </c>
      <c r="J53" s="170" t="s">
        <v>2</v>
      </c>
      <c r="K53" s="170" t="s">
        <v>8</v>
      </c>
      <c r="L53" s="10"/>
      <c r="M53" s="10"/>
    </row>
    <row r="54" spans="1:13" ht="25.5" x14ac:dyDescent="0.2">
      <c r="A54" s="386"/>
      <c r="B54" s="386"/>
      <c r="C54" s="386"/>
      <c r="D54" s="169" t="s">
        <v>90</v>
      </c>
      <c r="E54" s="170">
        <v>11815</v>
      </c>
      <c r="F54" s="170">
        <v>2333</v>
      </c>
      <c r="G54" s="170">
        <v>2396</v>
      </c>
      <c r="H54" s="170" t="s">
        <v>2</v>
      </c>
      <c r="I54" s="170" t="s">
        <v>2</v>
      </c>
      <c r="J54" s="170">
        <v>1476</v>
      </c>
      <c r="K54" s="170">
        <v>2866</v>
      </c>
      <c r="L54" s="10"/>
      <c r="M54" s="10"/>
    </row>
    <row r="55" spans="1:13" x14ac:dyDescent="0.2">
      <c r="A55" s="386"/>
      <c r="B55" s="386"/>
      <c r="C55" s="386"/>
      <c r="D55" s="169" t="s">
        <v>91</v>
      </c>
      <c r="E55" s="170">
        <v>239</v>
      </c>
      <c r="F55" s="170">
        <v>4</v>
      </c>
      <c r="G55" s="170">
        <v>173</v>
      </c>
      <c r="H55" s="170" t="s">
        <v>8</v>
      </c>
      <c r="I55" s="170" t="s">
        <v>2</v>
      </c>
      <c r="J55" s="170" t="s">
        <v>2</v>
      </c>
      <c r="K55" s="170" t="s">
        <v>2</v>
      </c>
      <c r="L55" s="10"/>
      <c r="M55" s="10"/>
    </row>
    <row r="56" spans="1:13" x14ac:dyDescent="0.2">
      <c r="A56" s="386"/>
      <c r="B56" s="386"/>
      <c r="C56" s="386"/>
      <c r="D56" s="169" t="s">
        <v>92</v>
      </c>
      <c r="E56" s="170">
        <v>1002</v>
      </c>
      <c r="F56" s="170">
        <v>106</v>
      </c>
      <c r="G56" s="170">
        <v>571</v>
      </c>
      <c r="H56" s="170" t="s">
        <v>2</v>
      </c>
      <c r="I56" s="170">
        <v>254</v>
      </c>
      <c r="J56" s="170" t="s">
        <v>2</v>
      </c>
      <c r="K56" s="170" t="s">
        <v>8</v>
      </c>
      <c r="L56" s="10"/>
      <c r="M56" s="10"/>
    </row>
    <row r="57" spans="1:13" x14ac:dyDescent="0.2">
      <c r="A57" s="386"/>
      <c r="B57" s="386"/>
      <c r="C57" s="385" t="s">
        <v>93</v>
      </c>
      <c r="D57" s="169"/>
      <c r="E57" s="170">
        <v>3889</v>
      </c>
      <c r="F57" s="170">
        <v>349</v>
      </c>
      <c r="G57" s="170">
        <v>1520</v>
      </c>
      <c r="H57" s="170">
        <v>636</v>
      </c>
      <c r="I57" s="170">
        <v>246</v>
      </c>
      <c r="J57" s="170">
        <v>612</v>
      </c>
      <c r="K57" s="170">
        <v>527</v>
      </c>
      <c r="L57" s="10"/>
      <c r="M57" s="10"/>
    </row>
    <row r="58" spans="1:13" x14ac:dyDescent="0.2">
      <c r="A58" s="386"/>
      <c r="B58" s="386"/>
      <c r="C58" s="386"/>
      <c r="D58" s="169" t="s">
        <v>94</v>
      </c>
      <c r="E58" s="170">
        <v>470</v>
      </c>
      <c r="F58" s="170">
        <v>27</v>
      </c>
      <c r="G58" s="170">
        <v>354</v>
      </c>
      <c r="H58" s="170" t="s">
        <v>8</v>
      </c>
      <c r="I58" s="170">
        <v>5</v>
      </c>
      <c r="J58" s="170">
        <v>84</v>
      </c>
      <c r="K58" s="170" t="s">
        <v>8</v>
      </c>
      <c r="L58" s="10"/>
      <c r="M58" s="10"/>
    </row>
    <row r="59" spans="1:13" ht="25.5" x14ac:dyDescent="0.2">
      <c r="A59" s="386"/>
      <c r="B59" s="386"/>
      <c r="C59" s="386"/>
      <c r="D59" s="169" t="s">
        <v>95</v>
      </c>
      <c r="E59" s="170">
        <v>3170</v>
      </c>
      <c r="F59" s="170" t="s">
        <v>2</v>
      </c>
      <c r="G59" s="170" t="s">
        <v>2</v>
      </c>
      <c r="H59" s="170">
        <v>636</v>
      </c>
      <c r="I59" s="170">
        <v>236</v>
      </c>
      <c r="J59" s="170">
        <v>528</v>
      </c>
      <c r="K59" s="170">
        <v>527</v>
      </c>
      <c r="L59" s="10"/>
      <c r="M59" s="10"/>
    </row>
    <row r="60" spans="1:13" ht="25.5" x14ac:dyDescent="0.2">
      <c r="A60" s="386"/>
      <c r="B60" s="386"/>
      <c r="C60" s="386"/>
      <c r="D60" s="169" t="s">
        <v>96</v>
      </c>
      <c r="E60" s="170">
        <v>70</v>
      </c>
      <c r="F60" s="170" t="s">
        <v>8</v>
      </c>
      <c r="G60" s="170" t="s">
        <v>2</v>
      </c>
      <c r="H60" s="170" t="s">
        <v>8</v>
      </c>
      <c r="I60" s="170" t="s">
        <v>2</v>
      </c>
      <c r="J60" s="170" t="s">
        <v>8</v>
      </c>
      <c r="K60" s="170" t="s">
        <v>8</v>
      </c>
      <c r="L60" s="10"/>
      <c r="M60" s="10"/>
    </row>
    <row r="61" spans="1:13" x14ac:dyDescent="0.2">
      <c r="A61" s="386"/>
      <c r="B61" s="386"/>
      <c r="C61" s="386"/>
      <c r="D61" s="169" t="s">
        <v>97</v>
      </c>
      <c r="E61" s="170">
        <v>179</v>
      </c>
      <c r="F61" s="170" t="s">
        <v>2</v>
      </c>
      <c r="G61" s="170">
        <v>146</v>
      </c>
      <c r="H61" s="170" t="s">
        <v>8</v>
      </c>
      <c r="I61" s="170" t="s">
        <v>2</v>
      </c>
      <c r="J61" s="170" t="s">
        <v>8</v>
      </c>
      <c r="K61" s="170" t="s">
        <v>8</v>
      </c>
      <c r="L61" s="10"/>
      <c r="M61" s="10"/>
    </row>
    <row r="62" spans="1:13" x14ac:dyDescent="0.2">
      <c r="A62" s="386"/>
      <c r="B62" s="385" t="s">
        <v>196</v>
      </c>
      <c r="C62" s="169"/>
      <c r="D62" s="169"/>
      <c r="E62" s="170">
        <v>14897</v>
      </c>
      <c r="F62" s="170" t="s">
        <v>2</v>
      </c>
      <c r="G62" s="170">
        <v>6593</v>
      </c>
      <c r="H62" s="170" t="s">
        <v>2</v>
      </c>
      <c r="I62" s="170">
        <v>817</v>
      </c>
      <c r="J62" s="170">
        <v>1960</v>
      </c>
      <c r="K62" s="170">
        <v>1223</v>
      </c>
      <c r="L62" s="10"/>
      <c r="M62" s="10"/>
    </row>
    <row r="63" spans="1:13" x14ac:dyDescent="0.2">
      <c r="A63" s="386"/>
      <c r="B63" s="386"/>
      <c r="C63" s="385" t="s">
        <v>99</v>
      </c>
      <c r="D63" s="169"/>
      <c r="E63" s="170">
        <v>13035</v>
      </c>
      <c r="F63" s="170">
        <v>1994</v>
      </c>
      <c r="G63" s="170">
        <v>5777</v>
      </c>
      <c r="H63" s="170">
        <v>1915</v>
      </c>
      <c r="I63" s="170">
        <v>742</v>
      </c>
      <c r="J63" s="170">
        <v>1659</v>
      </c>
      <c r="K63" s="170">
        <v>948</v>
      </c>
      <c r="L63" s="10"/>
      <c r="M63" s="10"/>
    </row>
    <row r="64" spans="1:13" ht="25.5" x14ac:dyDescent="0.2">
      <c r="A64" s="386"/>
      <c r="B64" s="386"/>
      <c r="C64" s="386"/>
      <c r="D64" s="169" t="s">
        <v>100</v>
      </c>
      <c r="E64" s="170">
        <v>276</v>
      </c>
      <c r="F64" s="170">
        <v>31</v>
      </c>
      <c r="G64" s="170" t="s">
        <v>2</v>
      </c>
      <c r="H64" s="170" t="s">
        <v>2</v>
      </c>
      <c r="I64" s="170" t="s">
        <v>2</v>
      </c>
      <c r="J64" s="170" t="s">
        <v>2</v>
      </c>
      <c r="K64" s="170" t="s">
        <v>8</v>
      </c>
      <c r="L64" s="10"/>
      <c r="M64" s="10"/>
    </row>
    <row r="65" spans="1:13" ht="25.5" x14ac:dyDescent="0.2">
      <c r="A65" s="386"/>
      <c r="B65" s="386"/>
      <c r="C65" s="386"/>
      <c r="D65" s="169" t="s">
        <v>101</v>
      </c>
      <c r="E65" s="170">
        <v>470</v>
      </c>
      <c r="F65" s="170" t="s">
        <v>2</v>
      </c>
      <c r="G65" s="170">
        <v>337</v>
      </c>
      <c r="H65" s="170" t="s">
        <v>2</v>
      </c>
      <c r="I65" s="170" t="s">
        <v>2</v>
      </c>
      <c r="J65" s="170">
        <v>9</v>
      </c>
      <c r="K65" s="170" t="s">
        <v>2</v>
      </c>
      <c r="L65" s="10"/>
      <c r="M65" s="10"/>
    </row>
    <row r="66" spans="1:13" ht="25.5" x14ac:dyDescent="0.2">
      <c r="A66" s="386"/>
      <c r="B66" s="386"/>
      <c r="C66" s="386"/>
      <c r="D66" s="169" t="s">
        <v>102</v>
      </c>
      <c r="E66" s="170">
        <v>11179</v>
      </c>
      <c r="F66" s="170">
        <v>1833</v>
      </c>
      <c r="G66" s="170">
        <v>4353</v>
      </c>
      <c r="H66" s="170">
        <v>1890</v>
      </c>
      <c r="I66" s="170">
        <v>602</v>
      </c>
      <c r="J66" s="170">
        <v>1556</v>
      </c>
      <c r="K66" s="170">
        <v>945</v>
      </c>
    </row>
    <row r="67" spans="1:13" x14ac:dyDescent="0.2">
      <c r="A67" s="386"/>
      <c r="B67" s="386"/>
      <c r="C67" s="386"/>
      <c r="D67" s="169" t="s">
        <v>103</v>
      </c>
      <c r="E67" s="170">
        <v>249</v>
      </c>
      <c r="F67" s="170" t="s">
        <v>8</v>
      </c>
      <c r="G67" s="170" t="s">
        <v>2</v>
      </c>
      <c r="H67" s="170" t="s">
        <v>8</v>
      </c>
      <c r="I67" s="170" t="s">
        <v>8</v>
      </c>
      <c r="J67" s="170" t="s">
        <v>8</v>
      </c>
      <c r="K67" s="170" t="s">
        <v>2</v>
      </c>
      <c r="L67" s="10"/>
    </row>
    <row r="68" spans="1:13" x14ac:dyDescent="0.2">
      <c r="A68" s="386"/>
      <c r="B68" s="386"/>
      <c r="C68" s="386"/>
      <c r="D68" s="169" t="s">
        <v>104</v>
      </c>
      <c r="E68" s="170">
        <v>861</v>
      </c>
      <c r="F68" s="170" t="s">
        <v>2</v>
      </c>
      <c r="G68" s="170">
        <v>688</v>
      </c>
      <c r="H68" s="170" t="s">
        <v>2</v>
      </c>
      <c r="I68" s="170">
        <v>90</v>
      </c>
      <c r="J68" s="170" t="s">
        <v>2</v>
      </c>
      <c r="K68" s="170" t="s">
        <v>8</v>
      </c>
      <c r="L68" s="10"/>
    </row>
    <row r="69" spans="1:13" x14ac:dyDescent="0.2">
      <c r="A69" s="386"/>
      <c r="B69" s="386"/>
      <c r="C69" s="385" t="s">
        <v>105</v>
      </c>
      <c r="D69" s="169"/>
      <c r="E69" s="170">
        <v>1862</v>
      </c>
      <c r="F69" s="170" t="s">
        <v>2</v>
      </c>
      <c r="G69" s="170">
        <v>816</v>
      </c>
      <c r="H69" s="170" t="s">
        <v>2</v>
      </c>
      <c r="I69" s="170">
        <v>75</v>
      </c>
      <c r="J69" s="170">
        <v>302</v>
      </c>
      <c r="K69" s="170">
        <v>275</v>
      </c>
      <c r="L69" s="10"/>
    </row>
    <row r="70" spans="1:13" x14ac:dyDescent="0.2">
      <c r="A70" s="386"/>
      <c r="B70" s="386"/>
      <c r="C70" s="386"/>
      <c r="D70" s="169" t="s">
        <v>106</v>
      </c>
      <c r="E70" s="170">
        <v>116</v>
      </c>
      <c r="F70" s="170" t="s">
        <v>2</v>
      </c>
      <c r="G70" s="170">
        <v>64</v>
      </c>
      <c r="H70" s="170">
        <v>14</v>
      </c>
      <c r="I70" s="170">
        <v>19</v>
      </c>
      <c r="J70" s="170" t="s">
        <v>2</v>
      </c>
      <c r="K70" s="170" t="s">
        <v>2</v>
      </c>
      <c r="L70" s="10"/>
    </row>
    <row r="71" spans="1:13" x14ac:dyDescent="0.2">
      <c r="A71" s="386"/>
      <c r="B71" s="386"/>
      <c r="C71" s="386"/>
      <c r="D71" s="169" t="s">
        <v>107</v>
      </c>
      <c r="E71" s="170">
        <v>1746</v>
      </c>
      <c r="F71" s="170">
        <v>309</v>
      </c>
      <c r="G71" s="170">
        <v>752</v>
      </c>
      <c r="H71" s="170" t="s">
        <v>2</v>
      </c>
      <c r="I71" s="170">
        <v>57</v>
      </c>
      <c r="J71" s="170" t="s">
        <v>2</v>
      </c>
      <c r="K71" s="170" t="s">
        <v>2</v>
      </c>
      <c r="L71" s="10"/>
    </row>
    <row r="72" spans="1:13" x14ac:dyDescent="0.2">
      <c r="A72" s="386"/>
      <c r="B72" s="385" t="s">
        <v>108</v>
      </c>
      <c r="C72" s="169"/>
      <c r="D72" s="169"/>
      <c r="E72" s="170">
        <v>37445</v>
      </c>
      <c r="F72" s="170">
        <v>7570</v>
      </c>
      <c r="G72" s="170">
        <v>17146</v>
      </c>
      <c r="H72" s="170">
        <v>3901</v>
      </c>
      <c r="I72" s="170">
        <v>1074</v>
      </c>
      <c r="J72" s="170">
        <v>4244</v>
      </c>
      <c r="K72" s="170">
        <v>3510</v>
      </c>
      <c r="L72" s="10"/>
    </row>
    <row r="73" spans="1:13" x14ac:dyDescent="0.2">
      <c r="A73" s="386"/>
      <c r="B73" s="386"/>
      <c r="C73" s="385" t="s">
        <v>153</v>
      </c>
      <c r="D73" s="169"/>
      <c r="E73" s="170">
        <v>22811</v>
      </c>
      <c r="F73" s="170">
        <v>6101</v>
      </c>
      <c r="G73" s="170">
        <v>8932</v>
      </c>
      <c r="H73" s="170">
        <v>2182</v>
      </c>
      <c r="I73" s="170">
        <v>945</v>
      </c>
      <c r="J73" s="170">
        <v>2344</v>
      </c>
      <c r="K73" s="170">
        <v>2306</v>
      </c>
      <c r="L73" s="10"/>
    </row>
    <row r="74" spans="1:13" x14ac:dyDescent="0.2">
      <c r="A74" s="386"/>
      <c r="B74" s="386"/>
      <c r="C74" s="386"/>
      <c r="D74" s="169" t="s">
        <v>110</v>
      </c>
      <c r="E74" s="170">
        <v>1637</v>
      </c>
      <c r="F74" s="170">
        <v>40</v>
      </c>
      <c r="G74" s="170">
        <v>1571</v>
      </c>
      <c r="H74" s="170" t="s">
        <v>2</v>
      </c>
      <c r="I74" s="170" t="s">
        <v>2</v>
      </c>
      <c r="J74" s="170">
        <v>2</v>
      </c>
      <c r="K74" s="170" t="s">
        <v>8</v>
      </c>
      <c r="L74" s="10"/>
    </row>
    <row r="75" spans="1:13" ht="25.5" x14ac:dyDescent="0.2">
      <c r="A75" s="386"/>
      <c r="B75" s="386"/>
      <c r="C75" s="386"/>
      <c r="D75" s="169" t="s">
        <v>111</v>
      </c>
      <c r="E75" s="170">
        <v>19872</v>
      </c>
      <c r="F75" s="170">
        <v>5952</v>
      </c>
      <c r="G75" s="170">
        <v>6366</v>
      </c>
      <c r="H75" s="170">
        <v>2127</v>
      </c>
      <c r="I75" s="170">
        <v>872</v>
      </c>
      <c r="J75" s="170">
        <v>2263</v>
      </c>
      <c r="K75" s="170">
        <v>2292</v>
      </c>
      <c r="L75" s="10"/>
    </row>
    <row r="76" spans="1:13" x14ac:dyDescent="0.2">
      <c r="A76" s="386"/>
      <c r="B76" s="386"/>
      <c r="C76" s="386"/>
      <c r="D76" s="169" t="s">
        <v>112</v>
      </c>
      <c r="E76" s="170">
        <v>268</v>
      </c>
      <c r="F76" s="170" t="s">
        <v>2</v>
      </c>
      <c r="G76" s="170" t="s">
        <v>2</v>
      </c>
      <c r="H76" s="170" t="s">
        <v>2</v>
      </c>
      <c r="I76" s="170" t="s">
        <v>2</v>
      </c>
      <c r="J76" s="170" t="s">
        <v>2</v>
      </c>
      <c r="K76" s="170" t="s">
        <v>2</v>
      </c>
      <c r="L76" s="10"/>
    </row>
    <row r="77" spans="1:13" x14ac:dyDescent="0.2">
      <c r="A77" s="386"/>
      <c r="B77" s="386"/>
      <c r="C77" s="386"/>
      <c r="D77" s="169" t="s">
        <v>113</v>
      </c>
      <c r="E77" s="170">
        <v>144</v>
      </c>
      <c r="F77" s="170" t="s">
        <v>2</v>
      </c>
      <c r="G77" s="170" t="s">
        <v>2</v>
      </c>
      <c r="H77" s="170">
        <v>29</v>
      </c>
      <c r="I77" s="170" t="s">
        <v>2</v>
      </c>
      <c r="J77" s="170">
        <v>17</v>
      </c>
      <c r="K77" s="170" t="s">
        <v>2</v>
      </c>
      <c r="L77" s="10"/>
    </row>
    <row r="78" spans="1:13" x14ac:dyDescent="0.2">
      <c r="A78" s="386"/>
      <c r="B78" s="386"/>
      <c r="C78" s="386"/>
      <c r="D78" s="169" t="s">
        <v>114</v>
      </c>
      <c r="E78" s="170">
        <v>570</v>
      </c>
      <c r="F78" s="170">
        <v>56</v>
      </c>
      <c r="G78" s="170">
        <v>462</v>
      </c>
      <c r="H78" s="170">
        <v>21</v>
      </c>
      <c r="I78" s="170">
        <v>31</v>
      </c>
      <c r="J78" s="170" t="s">
        <v>8</v>
      </c>
      <c r="K78" s="170" t="s">
        <v>8</v>
      </c>
      <c r="L78" s="10"/>
    </row>
    <row r="79" spans="1:13" x14ac:dyDescent="0.2">
      <c r="A79" s="386"/>
      <c r="B79" s="386"/>
      <c r="C79" s="386"/>
      <c r="D79" s="169" t="s">
        <v>115</v>
      </c>
      <c r="E79" s="170">
        <v>320</v>
      </c>
      <c r="F79" s="170">
        <v>43</v>
      </c>
      <c r="G79" s="170">
        <v>237</v>
      </c>
      <c r="H79" s="170">
        <v>0</v>
      </c>
      <c r="I79" s="170" t="s">
        <v>2</v>
      </c>
      <c r="J79" s="170" t="s">
        <v>2</v>
      </c>
      <c r="K79" s="170" t="s">
        <v>8</v>
      </c>
      <c r="L79" s="10"/>
    </row>
    <row r="80" spans="1:13" x14ac:dyDescent="0.2">
      <c r="A80" s="386"/>
      <c r="B80" s="386"/>
      <c r="C80" s="385" t="s">
        <v>154</v>
      </c>
      <c r="D80" s="169"/>
      <c r="E80" s="170">
        <v>14634</v>
      </c>
      <c r="F80" s="170">
        <v>1468</v>
      </c>
      <c r="G80" s="170">
        <v>8214</v>
      </c>
      <c r="H80" s="170">
        <v>1719</v>
      </c>
      <c r="I80" s="170">
        <v>129</v>
      </c>
      <c r="J80" s="170">
        <v>1900</v>
      </c>
      <c r="K80" s="170">
        <v>1204</v>
      </c>
      <c r="L80" s="10"/>
    </row>
    <row r="81" spans="1:12" x14ac:dyDescent="0.2">
      <c r="A81" s="386"/>
      <c r="B81" s="386"/>
      <c r="C81" s="386"/>
      <c r="D81" s="169" t="s">
        <v>117</v>
      </c>
      <c r="E81" s="170">
        <v>1742</v>
      </c>
      <c r="F81" s="170">
        <v>57</v>
      </c>
      <c r="G81" s="170">
        <v>1253</v>
      </c>
      <c r="H81" s="170">
        <v>74</v>
      </c>
      <c r="I81" s="170">
        <v>16</v>
      </c>
      <c r="J81" s="170">
        <v>186</v>
      </c>
      <c r="K81" s="170">
        <v>156</v>
      </c>
      <c r="L81" s="10"/>
    </row>
    <row r="82" spans="1:12" x14ac:dyDescent="0.2">
      <c r="A82" s="386"/>
      <c r="B82" s="386"/>
      <c r="C82" s="386"/>
      <c r="D82" s="169" t="s">
        <v>118</v>
      </c>
      <c r="E82" s="170">
        <v>304</v>
      </c>
      <c r="F82" s="170" t="s">
        <v>2</v>
      </c>
      <c r="G82" s="170">
        <v>222</v>
      </c>
      <c r="H82" s="170" t="s">
        <v>2</v>
      </c>
      <c r="I82" s="170" t="s">
        <v>8</v>
      </c>
      <c r="J82" s="170" t="s">
        <v>8</v>
      </c>
      <c r="K82" s="170" t="s">
        <v>2</v>
      </c>
      <c r="L82" s="10"/>
    </row>
    <row r="83" spans="1:12" ht="25.5" x14ac:dyDescent="0.2">
      <c r="A83" s="386"/>
      <c r="B83" s="386"/>
      <c r="C83" s="386"/>
      <c r="D83" s="169" t="s">
        <v>119</v>
      </c>
      <c r="E83" s="170">
        <v>1390</v>
      </c>
      <c r="F83" s="170">
        <v>125</v>
      </c>
      <c r="G83" s="170">
        <v>721</v>
      </c>
      <c r="H83" s="170" t="s">
        <v>2</v>
      </c>
      <c r="I83" s="170" t="s">
        <v>2</v>
      </c>
      <c r="J83" s="170">
        <v>307</v>
      </c>
      <c r="K83" s="170">
        <v>187</v>
      </c>
      <c r="L83" s="10"/>
    </row>
    <row r="84" spans="1:12" x14ac:dyDescent="0.2">
      <c r="A84" s="386"/>
      <c r="B84" s="386"/>
      <c r="C84" s="386"/>
      <c r="D84" s="169" t="s">
        <v>120</v>
      </c>
      <c r="E84" s="170">
        <v>4102</v>
      </c>
      <c r="F84" s="170">
        <v>420</v>
      </c>
      <c r="G84" s="170">
        <v>2785</v>
      </c>
      <c r="H84" s="170">
        <v>610</v>
      </c>
      <c r="I84" s="170">
        <v>94</v>
      </c>
      <c r="J84" s="170" t="s">
        <v>2</v>
      </c>
      <c r="K84" s="170" t="s">
        <v>2</v>
      </c>
      <c r="L84" s="10"/>
    </row>
    <row r="85" spans="1:12" x14ac:dyDescent="0.2">
      <c r="A85" s="386"/>
      <c r="B85" s="386"/>
      <c r="C85" s="386"/>
      <c r="D85" s="169" t="s">
        <v>121</v>
      </c>
      <c r="E85" s="170">
        <v>5292</v>
      </c>
      <c r="F85" s="170">
        <v>552</v>
      </c>
      <c r="G85" s="170">
        <v>2097</v>
      </c>
      <c r="H85" s="170">
        <v>676</v>
      </c>
      <c r="I85" s="170" t="s">
        <v>8</v>
      </c>
      <c r="J85" s="170">
        <v>1124</v>
      </c>
      <c r="K85" s="170">
        <v>844</v>
      </c>
      <c r="L85" s="10"/>
    </row>
    <row r="86" spans="1:12" x14ac:dyDescent="0.2">
      <c r="A86" s="386"/>
      <c r="B86" s="386"/>
      <c r="C86" s="386"/>
      <c r="D86" s="169" t="s">
        <v>122</v>
      </c>
      <c r="E86" s="170">
        <v>523</v>
      </c>
      <c r="F86" s="170">
        <v>26</v>
      </c>
      <c r="G86" s="170">
        <v>483</v>
      </c>
      <c r="H86" s="170" t="s">
        <v>2</v>
      </c>
      <c r="I86" s="170" t="s">
        <v>2</v>
      </c>
      <c r="J86" s="170" t="s">
        <v>8</v>
      </c>
      <c r="K86" s="170" t="s">
        <v>8</v>
      </c>
      <c r="L86" s="10"/>
    </row>
    <row r="87" spans="1:12" x14ac:dyDescent="0.2">
      <c r="A87" s="386"/>
      <c r="B87" s="386"/>
      <c r="C87" s="386"/>
      <c r="D87" s="169" t="s">
        <v>123</v>
      </c>
      <c r="E87" s="170">
        <v>873</v>
      </c>
      <c r="F87" s="170">
        <v>203</v>
      </c>
      <c r="G87" s="170">
        <v>343</v>
      </c>
      <c r="H87" s="170" t="s">
        <v>2</v>
      </c>
      <c r="I87" s="170">
        <v>1</v>
      </c>
      <c r="J87" s="170" t="s">
        <v>2</v>
      </c>
      <c r="K87" s="170" t="s">
        <v>8</v>
      </c>
      <c r="L87" s="10"/>
    </row>
    <row r="88" spans="1:12" x14ac:dyDescent="0.2">
      <c r="A88" s="386"/>
      <c r="B88" s="386"/>
      <c r="C88" s="386"/>
      <c r="D88" s="169" t="s">
        <v>124</v>
      </c>
      <c r="E88" s="170">
        <v>408</v>
      </c>
      <c r="F88" s="170" t="s">
        <v>2</v>
      </c>
      <c r="G88" s="170">
        <v>310</v>
      </c>
      <c r="H88" s="170" t="s">
        <v>2</v>
      </c>
      <c r="I88" s="170">
        <v>7</v>
      </c>
      <c r="J88" s="170" t="s">
        <v>8</v>
      </c>
      <c r="K88" s="170" t="s">
        <v>8</v>
      </c>
      <c r="L88" s="10"/>
    </row>
    <row r="89" spans="1:12" x14ac:dyDescent="0.2">
      <c r="A89" s="386"/>
      <c r="B89" s="385" t="s">
        <v>125</v>
      </c>
      <c r="C89" s="169"/>
      <c r="D89" s="169"/>
      <c r="E89" s="170">
        <v>18625</v>
      </c>
      <c r="F89" s="170">
        <v>4770</v>
      </c>
      <c r="G89" s="170">
        <v>5382</v>
      </c>
      <c r="H89" s="170">
        <v>2661</v>
      </c>
      <c r="I89" s="170">
        <v>1276</v>
      </c>
      <c r="J89" s="170">
        <v>2604</v>
      </c>
      <c r="K89" s="170">
        <v>1933</v>
      </c>
      <c r="L89" s="10"/>
    </row>
    <row r="90" spans="1:12" x14ac:dyDescent="0.2">
      <c r="A90" s="386"/>
      <c r="B90" s="386"/>
      <c r="C90" s="385" t="s">
        <v>155</v>
      </c>
      <c r="D90" s="169"/>
      <c r="E90" s="170">
        <v>5513</v>
      </c>
      <c r="F90" s="170">
        <v>826</v>
      </c>
      <c r="G90" s="170">
        <v>2014</v>
      </c>
      <c r="H90" s="170">
        <v>762</v>
      </c>
      <c r="I90" s="170">
        <v>268</v>
      </c>
      <c r="J90" s="170">
        <v>787</v>
      </c>
      <c r="K90" s="170">
        <v>857</v>
      </c>
      <c r="L90" s="10"/>
    </row>
    <row r="91" spans="1:12" ht="25.5" x14ac:dyDescent="0.2">
      <c r="A91" s="386"/>
      <c r="B91" s="386"/>
      <c r="C91" s="386"/>
      <c r="D91" s="169" t="s">
        <v>127</v>
      </c>
      <c r="E91" s="170">
        <v>5081</v>
      </c>
      <c r="F91" s="170">
        <v>803</v>
      </c>
      <c r="G91" s="170">
        <v>1679</v>
      </c>
      <c r="H91" s="170">
        <v>752</v>
      </c>
      <c r="I91" s="170" t="s">
        <v>2</v>
      </c>
      <c r="J91" s="170">
        <v>787</v>
      </c>
      <c r="K91" s="170" t="s">
        <v>2</v>
      </c>
      <c r="L91" s="10"/>
    </row>
    <row r="92" spans="1:12" x14ac:dyDescent="0.2">
      <c r="A92" s="386"/>
      <c r="B92" s="386"/>
      <c r="C92" s="386"/>
      <c r="D92" s="169" t="s">
        <v>128</v>
      </c>
      <c r="E92" s="170">
        <v>162</v>
      </c>
      <c r="F92" s="170" t="s">
        <v>8</v>
      </c>
      <c r="G92" s="170">
        <v>150</v>
      </c>
      <c r="H92" s="170" t="s">
        <v>2</v>
      </c>
      <c r="I92" s="170" t="s">
        <v>2</v>
      </c>
      <c r="J92" s="170" t="s">
        <v>8</v>
      </c>
      <c r="K92" s="170" t="s">
        <v>8</v>
      </c>
      <c r="L92" s="10"/>
    </row>
    <row r="93" spans="1:12" ht="25.5" x14ac:dyDescent="0.2">
      <c r="A93" s="386"/>
      <c r="B93" s="386"/>
      <c r="C93" s="386"/>
      <c r="D93" s="169" t="s">
        <v>129</v>
      </c>
      <c r="E93" s="170">
        <v>57</v>
      </c>
      <c r="F93" s="170" t="s">
        <v>8</v>
      </c>
      <c r="G93" s="170">
        <v>37</v>
      </c>
      <c r="H93" s="170" t="s">
        <v>8</v>
      </c>
      <c r="I93" s="170">
        <v>20</v>
      </c>
      <c r="J93" s="170" t="s">
        <v>8</v>
      </c>
      <c r="K93" s="170" t="s">
        <v>8</v>
      </c>
      <c r="L93" s="10"/>
    </row>
    <row r="94" spans="1:12" x14ac:dyDescent="0.2">
      <c r="A94" s="386"/>
      <c r="B94" s="386"/>
      <c r="C94" s="386"/>
      <c r="D94" s="169" t="s">
        <v>130</v>
      </c>
      <c r="E94" s="170">
        <v>48</v>
      </c>
      <c r="F94" s="170" t="s">
        <v>8</v>
      </c>
      <c r="G94" s="170">
        <v>39</v>
      </c>
      <c r="H94" s="170" t="s">
        <v>2</v>
      </c>
      <c r="I94" s="170" t="s">
        <v>2</v>
      </c>
      <c r="J94" s="170" t="s">
        <v>8</v>
      </c>
      <c r="K94" s="170" t="s">
        <v>8</v>
      </c>
      <c r="L94" s="10"/>
    </row>
    <row r="95" spans="1:12" x14ac:dyDescent="0.2">
      <c r="A95" s="386"/>
      <c r="B95" s="386"/>
      <c r="C95" s="386"/>
      <c r="D95" s="169" t="s">
        <v>131</v>
      </c>
      <c r="E95" s="170">
        <v>165</v>
      </c>
      <c r="F95" s="170">
        <v>23</v>
      </c>
      <c r="G95" s="170">
        <v>110</v>
      </c>
      <c r="H95" s="170">
        <v>8</v>
      </c>
      <c r="I95" s="170" t="s">
        <v>2</v>
      </c>
      <c r="J95" s="170" t="s">
        <v>8</v>
      </c>
      <c r="K95" s="170" t="s">
        <v>2</v>
      </c>
      <c r="L95" s="10"/>
    </row>
    <row r="96" spans="1:12" x14ac:dyDescent="0.2">
      <c r="A96" s="386"/>
      <c r="B96" s="386"/>
      <c r="C96" s="385" t="s">
        <v>171</v>
      </c>
      <c r="D96" s="169"/>
      <c r="E96" s="170">
        <v>10127</v>
      </c>
      <c r="F96" s="170">
        <v>3564</v>
      </c>
      <c r="G96" s="170">
        <v>2761</v>
      </c>
      <c r="H96" s="170">
        <v>1592</v>
      </c>
      <c r="I96" s="170">
        <v>188</v>
      </c>
      <c r="J96" s="170">
        <v>1240</v>
      </c>
      <c r="K96" s="170">
        <v>782</v>
      </c>
      <c r="L96" s="10"/>
    </row>
    <row r="97" spans="1:12" x14ac:dyDescent="0.2">
      <c r="A97" s="386"/>
      <c r="B97" s="386"/>
      <c r="C97" s="386"/>
      <c r="D97" s="169" t="s">
        <v>133</v>
      </c>
      <c r="E97" s="170">
        <v>19</v>
      </c>
      <c r="F97" s="170" t="s">
        <v>2</v>
      </c>
      <c r="G97" s="170" t="s">
        <v>2</v>
      </c>
      <c r="H97" s="170" t="s">
        <v>8</v>
      </c>
      <c r="I97" s="170" t="s">
        <v>8</v>
      </c>
      <c r="J97" s="170" t="s">
        <v>8</v>
      </c>
      <c r="K97" s="170" t="s">
        <v>8</v>
      </c>
      <c r="L97" s="10"/>
    </row>
    <row r="98" spans="1:12" x14ac:dyDescent="0.2">
      <c r="A98" s="386"/>
      <c r="B98" s="386"/>
      <c r="C98" s="386"/>
      <c r="D98" s="169" t="s">
        <v>134</v>
      </c>
      <c r="E98" s="170">
        <v>238</v>
      </c>
      <c r="F98" s="170" t="s">
        <v>2</v>
      </c>
      <c r="G98" s="170">
        <v>155</v>
      </c>
      <c r="H98" s="170" t="s">
        <v>2</v>
      </c>
      <c r="I98" s="170" t="s">
        <v>2</v>
      </c>
      <c r="J98" s="170" t="s">
        <v>8</v>
      </c>
      <c r="K98" s="170" t="s">
        <v>8</v>
      </c>
      <c r="L98" s="10"/>
    </row>
    <row r="99" spans="1:12" x14ac:dyDescent="0.2">
      <c r="A99" s="386"/>
      <c r="B99" s="386"/>
      <c r="C99" s="386"/>
      <c r="D99" s="169" t="s">
        <v>135</v>
      </c>
      <c r="E99" s="170">
        <v>395</v>
      </c>
      <c r="F99" s="170" t="s">
        <v>2</v>
      </c>
      <c r="G99" s="170" t="s">
        <v>2</v>
      </c>
      <c r="H99" s="170" t="s">
        <v>2</v>
      </c>
      <c r="I99" s="170" t="s">
        <v>2</v>
      </c>
      <c r="J99" s="170" t="s">
        <v>2</v>
      </c>
      <c r="K99" s="170" t="s">
        <v>2</v>
      </c>
      <c r="L99" s="10"/>
    </row>
    <row r="100" spans="1:12" ht="25.5" x14ac:dyDescent="0.2">
      <c r="A100" s="386"/>
      <c r="B100" s="386"/>
      <c r="C100" s="386"/>
      <c r="D100" s="169" t="s">
        <v>136</v>
      </c>
      <c r="E100" s="170">
        <v>560</v>
      </c>
      <c r="F100" s="170" t="s">
        <v>2</v>
      </c>
      <c r="G100" s="170">
        <v>164</v>
      </c>
      <c r="H100" s="170" t="s">
        <v>2</v>
      </c>
      <c r="I100" s="170">
        <v>20</v>
      </c>
      <c r="J100" s="170" t="s">
        <v>8</v>
      </c>
      <c r="K100" s="170" t="s">
        <v>8</v>
      </c>
      <c r="L100" s="10"/>
    </row>
    <row r="101" spans="1:12" x14ac:dyDescent="0.2">
      <c r="A101" s="386"/>
      <c r="B101" s="386"/>
      <c r="C101" s="386"/>
      <c r="D101" s="169" t="s">
        <v>137</v>
      </c>
      <c r="E101" s="170">
        <v>8915</v>
      </c>
      <c r="F101" s="170">
        <v>3443</v>
      </c>
      <c r="G101" s="170">
        <v>2350</v>
      </c>
      <c r="H101" s="170">
        <v>1185</v>
      </c>
      <c r="I101" s="170">
        <v>70</v>
      </c>
      <c r="J101" s="170" t="s">
        <v>2</v>
      </c>
      <c r="K101" s="170" t="s">
        <v>2</v>
      </c>
      <c r="L101" s="10"/>
    </row>
    <row r="102" spans="1:12" x14ac:dyDescent="0.2">
      <c r="A102" s="386"/>
      <c r="B102" s="386"/>
      <c r="C102" s="385" t="s">
        <v>197</v>
      </c>
      <c r="D102" s="169"/>
      <c r="E102" s="170">
        <v>2985</v>
      </c>
      <c r="F102" s="170">
        <v>380</v>
      </c>
      <c r="G102" s="170">
        <v>607</v>
      </c>
      <c r="H102" s="170">
        <v>308</v>
      </c>
      <c r="I102" s="170">
        <v>819</v>
      </c>
      <c r="J102" s="170">
        <v>577</v>
      </c>
      <c r="K102" s="170">
        <v>294</v>
      </c>
      <c r="L102" s="10"/>
    </row>
    <row r="103" spans="1:12" x14ac:dyDescent="0.2">
      <c r="A103" s="386"/>
      <c r="B103" s="386"/>
      <c r="C103" s="386"/>
      <c r="D103" s="169" t="s">
        <v>139</v>
      </c>
      <c r="E103" s="170">
        <v>377</v>
      </c>
      <c r="F103" s="170">
        <v>27</v>
      </c>
      <c r="G103" s="170">
        <v>293</v>
      </c>
      <c r="H103" s="170" t="s">
        <v>2</v>
      </c>
      <c r="I103" s="170" t="s">
        <v>2</v>
      </c>
      <c r="J103" s="170">
        <v>32</v>
      </c>
      <c r="K103" s="170" t="s">
        <v>2</v>
      </c>
      <c r="L103" s="10"/>
    </row>
    <row r="104" spans="1:12" x14ac:dyDescent="0.2">
      <c r="A104" s="386"/>
      <c r="B104" s="386"/>
      <c r="C104" s="386"/>
      <c r="D104" s="169" t="s">
        <v>140</v>
      </c>
      <c r="E104" s="170">
        <v>38</v>
      </c>
      <c r="F104" s="170" t="s">
        <v>8</v>
      </c>
      <c r="G104" s="170">
        <v>38</v>
      </c>
      <c r="H104" s="170" t="s">
        <v>8</v>
      </c>
      <c r="I104" s="170" t="s">
        <v>8</v>
      </c>
      <c r="J104" s="170" t="s">
        <v>8</v>
      </c>
      <c r="K104" s="170" t="s">
        <v>8</v>
      </c>
      <c r="L104" s="10"/>
    </row>
    <row r="105" spans="1:12" x14ac:dyDescent="0.2">
      <c r="A105" s="386"/>
      <c r="B105" s="386"/>
      <c r="C105" s="386"/>
      <c r="D105" s="169" t="s">
        <v>141</v>
      </c>
      <c r="E105" s="170">
        <v>2570</v>
      </c>
      <c r="F105" s="170">
        <v>352</v>
      </c>
      <c r="G105" s="170">
        <v>276</v>
      </c>
      <c r="H105" s="170" t="s">
        <v>2</v>
      </c>
      <c r="I105" s="170" t="s">
        <v>2</v>
      </c>
      <c r="J105" s="170">
        <v>545</v>
      </c>
      <c r="K105" s="170" t="s">
        <v>2</v>
      </c>
      <c r="L105" s="10"/>
    </row>
    <row r="106" spans="1:12" x14ac:dyDescent="0.2">
      <c r="E106" s="10"/>
      <c r="F106" s="10"/>
      <c r="G106" s="10"/>
      <c r="H106" s="10"/>
      <c r="I106" s="10"/>
      <c r="J106" s="10"/>
      <c r="K106" s="10"/>
      <c r="L106" s="10"/>
    </row>
    <row r="107" spans="1:12" ht="409.6" hidden="1" customHeight="1" x14ac:dyDescent="0.2"/>
  </sheetData>
  <mergeCells count="35">
    <mergeCell ref="A9:A105"/>
    <mergeCell ref="B9:B18"/>
    <mergeCell ref="C10:C15"/>
    <mergeCell ref="C16:C18"/>
    <mergeCell ref="B19:B30"/>
    <mergeCell ref="C20:C26"/>
    <mergeCell ref="C27:C30"/>
    <mergeCell ref="B31:B45"/>
    <mergeCell ref="C69:C71"/>
    <mergeCell ref="B72:B88"/>
    <mergeCell ref="C73:C79"/>
    <mergeCell ref="C80:C88"/>
    <mergeCell ref="C32:C36"/>
    <mergeCell ref="C37:C41"/>
    <mergeCell ref="C42:C45"/>
    <mergeCell ref="B46:B61"/>
    <mergeCell ref="J5:J6"/>
    <mergeCell ref="K5:K6"/>
    <mergeCell ref="A4:D7"/>
    <mergeCell ref="E7:K7"/>
    <mergeCell ref="F4:K4"/>
    <mergeCell ref="F5:F6"/>
    <mergeCell ref="G5:G6"/>
    <mergeCell ref="H5:H6"/>
    <mergeCell ref="I5:I6"/>
    <mergeCell ref="B89:B105"/>
    <mergeCell ref="C90:C95"/>
    <mergeCell ref="C96:C101"/>
    <mergeCell ref="C102:C105"/>
    <mergeCell ref="E4:E6"/>
    <mergeCell ref="B62:B71"/>
    <mergeCell ref="C63:C68"/>
    <mergeCell ref="C47:C49"/>
    <mergeCell ref="C50:C56"/>
    <mergeCell ref="C57:C61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zoomScale="90" zoomScaleNormal="90" workbookViewId="0">
      <selection sqref="A1:D2"/>
    </sheetView>
  </sheetViews>
  <sheetFormatPr defaultColWidth="9.140625" defaultRowHeight="12.75" x14ac:dyDescent="0.2"/>
  <cols>
    <col min="1" max="1" width="21.85546875" style="37" customWidth="1"/>
    <col min="2" max="2" width="22.42578125" style="37" customWidth="1"/>
    <col min="3" max="3" width="22.7109375" style="37" customWidth="1"/>
    <col min="4" max="4" width="23.42578125" style="37" customWidth="1"/>
    <col min="5" max="5" width="16.140625" style="37" customWidth="1"/>
    <col min="6" max="11" width="13.7109375" style="37" customWidth="1"/>
    <col min="12" max="16384" width="9.140625" style="37"/>
  </cols>
  <sheetData>
    <row r="1" spans="1:12" ht="17.25" customHeight="1" x14ac:dyDescent="0.2">
      <c r="A1" s="37" t="s">
        <v>233</v>
      </c>
      <c r="B1" s="171"/>
      <c r="C1" s="171"/>
      <c r="D1" s="171"/>
      <c r="E1" s="171"/>
    </row>
    <row r="2" spans="1:12" ht="17.25" customHeight="1" x14ac:dyDescent="0.2">
      <c r="A2" s="377" t="s">
        <v>234</v>
      </c>
      <c r="B2" s="378"/>
      <c r="C2" s="378"/>
      <c r="D2" s="378"/>
      <c r="E2" s="171"/>
    </row>
    <row r="3" spans="1:12" ht="16.5" customHeight="1" x14ac:dyDescent="0.2"/>
    <row r="4" spans="1:12" ht="19.5" customHeight="1" x14ac:dyDescent="0.2">
      <c r="A4" s="387" t="s">
        <v>250</v>
      </c>
      <c r="B4" s="387"/>
      <c r="C4" s="387"/>
      <c r="D4" s="387"/>
      <c r="E4" s="321" t="s">
        <v>315</v>
      </c>
      <c r="F4" s="324" t="s">
        <v>316</v>
      </c>
      <c r="G4" s="325"/>
      <c r="H4" s="325"/>
      <c r="I4" s="325"/>
      <c r="J4" s="325"/>
      <c r="K4" s="326"/>
    </row>
    <row r="5" spans="1:12" ht="32.25" customHeight="1" x14ac:dyDescent="0.2">
      <c r="A5" s="360"/>
      <c r="B5" s="360"/>
      <c r="C5" s="360"/>
      <c r="D5" s="360"/>
      <c r="E5" s="322"/>
      <c r="F5" s="296" t="s">
        <v>317</v>
      </c>
      <c r="G5" s="296" t="s">
        <v>318</v>
      </c>
      <c r="H5" s="296" t="s">
        <v>319</v>
      </c>
      <c r="I5" s="321" t="s">
        <v>320</v>
      </c>
      <c r="J5" s="321" t="s">
        <v>356</v>
      </c>
      <c r="K5" s="321" t="s">
        <v>322</v>
      </c>
    </row>
    <row r="6" spans="1:12" ht="36" customHeight="1" x14ac:dyDescent="0.2">
      <c r="A6" s="360"/>
      <c r="B6" s="360"/>
      <c r="C6" s="360"/>
      <c r="D6" s="360"/>
      <c r="E6" s="323"/>
      <c r="F6" s="388"/>
      <c r="G6" s="388"/>
      <c r="H6" s="388"/>
      <c r="I6" s="323"/>
      <c r="J6" s="323"/>
      <c r="K6" s="323"/>
    </row>
    <row r="7" spans="1:12" ht="36" customHeight="1" x14ac:dyDescent="0.2">
      <c r="A7" s="362"/>
      <c r="B7" s="362"/>
      <c r="C7" s="362"/>
      <c r="D7" s="362"/>
      <c r="E7" s="296" t="s">
        <v>338</v>
      </c>
      <c r="F7" s="296"/>
      <c r="G7" s="296"/>
      <c r="H7" s="296"/>
      <c r="I7" s="296"/>
      <c r="J7" s="296"/>
      <c r="K7" s="296"/>
    </row>
    <row r="8" spans="1:12" x14ac:dyDescent="0.2">
      <c r="A8" s="172" t="s">
        <v>44</v>
      </c>
      <c r="B8" s="172"/>
      <c r="C8" s="172"/>
      <c r="D8" s="172"/>
      <c r="E8" s="115">
        <v>132547</v>
      </c>
      <c r="F8" s="115">
        <v>23316</v>
      </c>
      <c r="G8" s="115">
        <v>50941</v>
      </c>
      <c r="H8" s="115">
        <v>18135</v>
      </c>
      <c r="I8" s="115">
        <v>6248</v>
      </c>
      <c r="J8" s="115">
        <v>19334</v>
      </c>
      <c r="K8" s="115">
        <v>14574</v>
      </c>
      <c r="L8" s="38"/>
    </row>
    <row r="9" spans="1:12" x14ac:dyDescent="0.2">
      <c r="A9" s="355"/>
      <c r="B9" s="355" t="s">
        <v>45</v>
      </c>
      <c r="C9" s="114"/>
      <c r="D9" s="114"/>
      <c r="E9" s="115">
        <v>9014</v>
      </c>
      <c r="F9" s="115">
        <v>1334</v>
      </c>
      <c r="G9" s="115">
        <v>2837</v>
      </c>
      <c r="H9" s="115">
        <v>1762</v>
      </c>
      <c r="I9" s="115">
        <v>288</v>
      </c>
      <c r="J9" s="115">
        <v>1754</v>
      </c>
      <c r="K9" s="115">
        <v>1038</v>
      </c>
      <c r="L9" s="38"/>
    </row>
    <row r="10" spans="1:12" x14ac:dyDescent="0.2">
      <c r="A10" s="356"/>
      <c r="B10" s="356"/>
      <c r="C10" s="355" t="s">
        <v>46</v>
      </c>
      <c r="D10" s="114"/>
      <c r="E10" s="115">
        <v>7561</v>
      </c>
      <c r="F10" s="115" t="s">
        <v>2</v>
      </c>
      <c r="G10" s="115">
        <v>2157</v>
      </c>
      <c r="H10" s="115">
        <v>1563</v>
      </c>
      <c r="I10" s="115" t="s">
        <v>2</v>
      </c>
      <c r="J10" s="115">
        <v>1525</v>
      </c>
      <c r="K10" s="115">
        <v>886</v>
      </c>
      <c r="L10" s="38"/>
    </row>
    <row r="11" spans="1:12" x14ac:dyDescent="0.2">
      <c r="A11" s="356"/>
      <c r="B11" s="356"/>
      <c r="C11" s="356"/>
      <c r="D11" s="114" t="s">
        <v>47</v>
      </c>
      <c r="E11" s="115">
        <v>297</v>
      </c>
      <c r="F11" s="115" t="s">
        <v>2</v>
      </c>
      <c r="G11" s="115">
        <v>187</v>
      </c>
      <c r="H11" s="115">
        <v>78</v>
      </c>
      <c r="I11" s="115">
        <v>10</v>
      </c>
      <c r="J11" s="115" t="s">
        <v>2</v>
      </c>
      <c r="K11" s="115" t="s">
        <v>8</v>
      </c>
      <c r="L11" s="38"/>
    </row>
    <row r="12" spans="1:12" ht="25.5" x14ac:dyDescent="0.2">
      <c r="A12" s="356"/>
      <c r="B12" s="356"/>
      <c r="C12" s="356"/>
      <c r="D12" s="114" t="s">
        <v>48</v>
      </c>
      <c r="E12" s="115">
        <v>6542</v>
      </c>
      <c r="F12" s="115">
        <v>1117</v>
      </c>
      <c r="G12" s="115">
        <v>1658</v>
      </c>
      <c r="H12" s="115">
        <v>1383</v>
      </c>
      <c r="I12" s="115" t="s">
        <v>2</v>
      </c>
      <c r="J12" s="115">
        <v>1461</v>
      </c>
      <c r="K12" s="115" t="s">
        <v>2</v>
      </c>
      <c r="L12" s="38"/>
    </row>
    <row r="13" spans="1:12" ht="25.5" x14ac:dyDescent="0.2">
      <c r="A13" s="356"/>
      <c r="B13" s="356"/>
      <c r="C13" s="356"/>
      <c r="D13" s="114" t="s">
        <v>49</v>
      </c>
      <c r="E13" s="115">
        <v>220</v>
      </c>
      <c r="F13" s="115">
        <v>8</v>
      </c>
      <c r="G13" s="115">
        <v>117</v>
      </c>
      <c r="H13" s="115" t="s">
        <v>2</v>
      </c>
      <c r="I13" s="115" t="s">
        <v>2</v>
      </c>
      <c r="J13" s="115" t="s">
        <v>2</v>
      </c>
      <c r="K13" s="115" t="s">
        <v>2</v>
      </c>
      <c r="L13" s="38"/>
    </row>
    <row r="14" spans="1:12" x14ac:dyDescent="0.2">
      <c r="A14" s="356"/>
      <c r="B14" s="356"/>
      <c r="C14" s="356"/>
      <c r="D14" s="114" t="s">
        <v>50</v>
      </c>
      <c r="E14" s="115">
        <v>119</v>
      </c>
      <c r="F14" s="115">
        <v>9</v>
      </c>
      <c r="G14" s="115">
        <v>71</v>
      </c>
      <c r="H14" s="115" t="s">
        <v>2</v>
      </c>
      <c r="I14" s="115" t="s">
        <v>2</v>
      </c>
      <c r="J14" s="115" t="s">
        <v>8</v>
      </c>
      <c r="K14" s="115" t="s">
        <v>8</v>
      </c>
      <c r="L14" s="38"/>
    </row>
    <row r="15" spans="1:12" ht="25.5" x14ac:dyDescent="0.2">
      <c r="A15" s="356"/>
      <c r="B15" s="356"/>
      <c r="C15" s="356"/>
      <c r="D15" s="114" t="s">
        <v>51</v>
      </c>
      <c r="E15" s="115">
        <v>383</v>
      </c>
      <c r="F15" s="115" t="s">
        <v>8</v>
      </c>
      <c r="G15" s="115">
        <v>123</v>
      </c>
      <c r="H15" s="115" t="s">
        <v>2</v>
      </c>
      <c r="I15" s="115" t="s">
        <v>2</v>
      </c>
      <c r="J15" s="115" t="s">
        <v>2</v>
      </c>
      <c r="K15" s="115" t="s">
        <v>8</v>
      </c>
      <c r="L15" s="38"/>
    </row>
    <row r="16" spans="1:12" x14ac:dyDescent="0.2">
      <c r="A16" s="356"/>
      <c r="B16" s="356"/>
      <c r="C16" s="355" t="s">
        <v>52</v>
      </c>
      <c r="D16" s="114"/>
      <c r="E16" s="115">
        <v>1453</v>
      </c>
      <c r="F16" s="115" t="s">
        <v>2</v>
      </c>
      <c r="G16" s="115">
        <v>680</v>
      </c>
      <c r="H16" s="115">
        <v>200</v>
      </c>
      <c r="I16" s="115" t="s">
        <v>2</v>
      </c>
      <c r="J16" s="115">
        <v>229</v>
      </c>
      <c r="K16" s="115">
        <v>152</v>
      </c>
      <c r="L16" s="38"/>
    </row>
    <row r="17" spans="1:12" x14ac:dyDescent="0.2">
      <c r="A17" s="356"/>
      <c r="B17" s="356"/>
      <c r="C17" s="356"/>
      <c r="D17" s="114" t="s">
        <v>53</v>
      </c>
      <c r="E17" s="115">
        <v>1310</v>
      </c>
      <c r="F17" s="115" t="s">
        <v>2</v>
      </c>
      <c r="G17" s="115" t="s">
        <v>2</v>
      </c>
      <c r="H17" s="115" t="s">
        <v>2</v>
      </c>
      <c r="I17" s="115" t="s">
        <v>8</v>
      </c>
      <c r="J17" s="115">
        <v>229</v>
      </c>
      <c r="K17" s="115" t="s">
        <v>2</v>
      </c>
      <c r="L17" s="38"/>
    </row>
    <row r="18" spans="1:12" ht="38.25" x14ac:dyDescent="0.2">
      <c r="A18" s="356"/>
      <c r="B18" s="356"/>
      <c r="C18" s="356"/>
      <c r="D18" s="114" t="s">
        <v>54</v>
      </c>
      <c r="E18" s="115">
        <v>143</v>
      </c>
      <c r="F18" s="115" t="s">
        <v>2</v>
      </c>
      <c r="G18" s="115" t="s">
        <v>2</v>
      </c>
      <c r="H18" s="115" t="s">
        <v>2</v>
      </c>
      <c r="I18" s="115" t="s">
        <v>2</v>
      </c>
      <c r="J18" s="115" t="s">
        <v>8</v>
      </c>
      <c r="K18" s="115" t="s">
        <v>2</v>
      </c>
      <c r="L18" s="38"/>
    </row>
    <row r="19" spans="1:12" x14ac:dyDescent="0.2">
      <c r="A19" s="356"/>
      <c r="B19" s="355" t="s">
        <v>180</v>
      </c>
      <c r="C19" s="114"/>
      <c r="D19" s="114"/>
      <c r="E19" s="115">
        <v>36808</v>
      </c>
      <c r="F19" s="115">
        <v>6670</v>
      </c>
      <c r="G19" s="115">
        <v>15498</v>
      </c>
      <c r="H19" s="115">
        <v>4666</v>
      </c>
      <c r="I19" s="115">
        <v>1425</v>
      </c>
      <c r="J19" s="115">
        <v>5033</v>
      </c>
      <c r="K19" s="115">
        <v>3515</v>
      </c>
      <c r="L19" s="38"/>
    </row>
    <row r="20" spans="1:12" x14ac:dyDescent="0.2">
      <c r="A20" s="356"/>
      <c r="B20" s="356"/>
      <c r="C20" s="355" t="s">
        <v>56</v>
      </c>
      <c r="D20" s="114"/>
      <c r="E20" s="115">
        <v>1466</v>
      </c>
      <c r="F20" s="115">
        <v>170</v>
      </c>
      <c r="G20" s="115">
        <v>832</v>
      </c>
      <c r="H20" s="115" t="s">
        <v>2</v>
      </c>
      <c r="I20" s="115" t="s">
        <v>2</v>
      </c>
      <c r="J20" s="115">
        <v>207</v>
      </c>
      <c r="K20" s="115">
        <v>146</v>
      </c>
      <c r="L20" s="38"/>
    </row>
    <row r="21" spans="1:12" ht="25.5" x14ac:dyDescent="0.2">
      <c r="A21" s="356"/>
      <c r="B21" s="356"/>
      <c r="C21" s="356"/>
      <c r="D21" s="114" t="s">
        <v>57</v>
      </c>
      <c r="E21" s="115">
        <v>24</v>
      </c>
      <c r="F21" s="115" t="s">
        <v>8</v>
      </c>
      <c r="G21" s="115" t="s">
        <v>2</v>
      </c>
      <c r="H21" s="115" t="s">
        <v>8</v>
      </c>
      <c r="I21" s="115" t="s">
        <v>2</v>
      </c>
      <c r="J21" s="115" t="s">
        <v>8</v>
      </c>
      <c r="K21" s="115" t="s">
        <v>2</v>
      </c>
      <c r="L21" s="38"/>
    </row>
    <row r="22" spans="1:12" ht="25.5" x14ac:dyDescent="0.2">
      <c r="A22" s="356"/>
      <c r="B22" s="356"/>
      <c r="C22" s="356"/>
      <c r="D22" s="114" t="s">
        <v>58</v>
      </c>
      <c r="E22" s="115">
        <v>103</v>
      </c>
      <c r="F22" s="115" t="s">
        <v>8</v>
      </c>
      <c r="G22" s="115">
        <v>99</v>
      </c>
      <c r="H22" s="115" t="s">
        <v>8</v>
      </c>
      <c r="I22" s="115" t="s">
        <v>8</v>
      </c>
      <c r="J22" s="115" t="s">
        <v>2</v>
      </c>
      <c r="K22" s="115" t="s">
        <v>2</v>
      </c>
      <c r="L22" s="38"/>
    </row>
    <row r="23" spans="1:12" x14ac:dyDescent="0.2">
      <c r="A23" s="356"/>
      <c r="B23" s="356"/>
      <c r="C23" s="356"/>
      <c r="D23" s="114" t="s">
        <v>59</v>
      </c>
      <c r="E23" s="115">
        <v>158</v>
      </c>
      <c r="F23" s="115" t="s">
        <v>2</v>
      </c>
      <c r="G23" s="115" t="s">
        <v>2</v>
      </c>
      <c r="H23" s="115" t="s">
        <v>8</v>
      </c>
      <c r="I23" s="115" t="s">
        <v>8</v>
      </c>
      <c r="J23" s="115" t="s">
        <v>2</v>
      </c>
      <c r="K23" s="115" t="s">
        <v>8</v>
      </c>
      <c r="L23" s="38"/>
    </row>
    <row r="24" spans="1:12" x14ac:dyDescent="0.2">
      <c r="A24" s="356"/>
      <c r="B24" s="356"/>
      <c r="C24" s="356"/>
      <c r="D24" s="114" t="s">
        <v>60</v>
      </c>
      <c r="E24" s="115" t="s">
        <v>2</v>
      </c>
      <c r="F24" s="115">
        <v>49</v>
      </c>
      <c r="G24" s="115">
        <v>376</v>
      </c>
      <c r="H24" s="115" t="s">
        <v>2</v>
      </c>
      <c r="I24" s="115" t="s">
        <v>8</v>
      </c>
      <c r="J24" s="115">
        <v>78</v>
      </c>
      <c r="K24" s="115">
        <v>49</v>
      </c>
      <c r="L24" s="38"/>
    </row>
    <row r="25" spans="1:12" x14ac:dyDescent="0.2">
      <c r="A25" s="356"/>
      <c r="B25" s="356"/>
      <c r="C25" s="356"/>
      <c r="D25" s="114" t="s">
        <v>61</v>
      </c>
      <c r="E25" s="115">
        <v>436</v>
      </c>
      <c r="F25" s="115">
        <v>109</v>
      </c>
      <c r="G25" s="115">
        <v>25</v>
      </c>
      <c r="H25" s="115">
        <v>12</v>
      </c>
      <c r="I25" s="115" t="s">
        <v>2</v>
      </c>
      <c r="J25" s="115">
        <v>124</v>
      </c>
      <c r="K25" s="115" t="s">
        <v>2</v>
      </c>
      <c r="L25" s="38"/>
    </row>
    <row r="26" spans="1:12" ht="25.5" x14ac:dyDescent="0.2">
      <c r="A26" s="356"/>
      <c r="B26" s="356"/>
      <c r="C26" s="356"/>
      <c r="D26" s="114" t="s">
        <v>62</v>
      </c>
      <c r="E26" s="115" t="s">
        <v>2</v>
      </c>
      <c r="F26" s="115" t="s">
        <v>2</v>
      </c>
      <c r="G26" s="115" t="s">
        <v>2</v>
      </c>
      <c r="H26" s="115" t="s">
        <v>8</v>
      </c>
      <c r="I26" s="115" t="s">
        <v>2</v>
      </c>
      <c r="J26" s="115" t="s">
        <v>8</v>
      </c>
      <c r="K26" s="115" t="s">
        <v>8</v>
      </c>
      <c r="L26" s="38"/>
    </row>
    <row r="27" spans="1:12" x14ac:dyDescent="0.2">
      <c r="A27" s="356"/>
      <c r="B27" s="356"/>
      <c r="C27" s="355" t="s">
        <v>63</v>
      </c>
      <c r="D27" s="114"/>
      <c r="E27" s="115">
        <v>35342</v>
      </c>
      <c r="F27" s="115">
        <v>6501</v>
      </c>
      <c r="G27" s="115">
        <v>14667</v>
      </c>
      <c r="H27" s="115" t="s">
        <v>2</v>
      </c>
      <c r="I27" s="115" t="s">
        <v>2</v>
      </c>
      <c r="J27" s="115">
        <v>4826</v>
      </c>
      <c r="K27" s="115">
        <v>3369</v>
      </c>
      <c r="L27" s="38"/>
    </row>
    <row r="28" spans="1:12" ht="25.5" x14ac:dyDescent="0.2">
      <c r="A28" s="356"/>
      <c r="B28" s="356"/>
      <c r="C28" s="356"/>
      <c r="D28" s="114" t="s">
        <v>64</v>
      </c>
      <c r="E28" s="115">
        <v>33252</v>
      </c>
      <c r="F28" s="115">
        <v>6052</v>
      </c>
      <c r="G28" s="115">
        <v>13829</v>
      </c>
      <c r="H28" s="115">
        <v>4377</v>
      </c>
      <c r="I28" s="115">
        <v>847</v>
      </c>
      <c r="J28" s="115">
        <v>4786</v>
      </c>
      <c r="K28" s="115">
        <v>3361</v>
      </c>
      <c r="L28" s="38"/>
    </row>
    <row r="29" spans="1:12" ht="38.25" x14ac:dyDescent="0.2">
      <c r="A29" s="356"/>
      <c r="B29" s="356"/>
      <c r="C29" s="356"/>
      <c r="D29" s="114" t="s">
        <v>65</v>
      </c>
      <c r="E29" s="115">
        <v>831</v>
      </c>
      <c r="F29" s="115" t="s">
        <v>2</v>
      </c>
      <c r="G29" s="115">
        <v>452</v>
      </c>
      <c r="H29" s="115" t="s">
        <v>2</v>
      </c>
      <c r="I29" s="115" t="s">
        <v>2</v>
      </c>
      <c r="J29" s="115" t="s">
        <v>2</v>
      </c>
      <c r="K29" s="115" t="s">
        <v>2</v>
      </c>
      <c r="L29" s="38"/>
    </row>
    <row r="30" spans="1:12" ht="38.25" x14ac:dyDescent="0.2">
      <c r="A30" s="356"/>
      <c r="B30" s="356"/>
      <c r="C30" s="356"/>
      <c r="D30" s="114" t="s">
        <v>66</v>
      </c>
      <c r="E30" s="115">
        <v>1259</v>
      </c>
      <c r="F30" s="115" t="s">
        <v>2</v>
      </c>
      <c r="G30" s="115">
        <v>386</v>
      </c>
      <c r="H30" s="115">
        <v>219</v>
      </c>
      <c r="I30" s="115">
        <v>453</v>
      </c>
      <c r="J30" s="115" t="s">
        <v>2</v>
      </c>
      <c r="K30" s="115" t="s">
        <v>2</v>
      </c>
      <c r="L30" s="38"/>
    </row>
    <row r="31" spans="1:12" x14ac:dyDescent="0.2">
      <c r="A31" s="356"/>
      <c r="B31" s="355" t="s">
        <v>67</v>
      </c>
      <c r="C31" s="114"/>
      <c r="D31" s="114"/>
      <c r="E31" s="115">
        <v>14420</v>
      </c>
      <c r="F31" s="115">
        <v>1707</v>
      </c>
      <c r="G31" s="115">
        <v>5721</v>
      </c>
      <c r="H31" s="115">
        <v>2411</v>
      </c>
      <c r="I31" s="115">
        <v>1081</v>
      </c>
      <c r="J31" s="115">
        <v>2058</v>
      </c>
      <c r="K31" s="115">
        <v>1441</v>
      </c>
      <c r="L31" s="38"/>
    </row>
    <row r="32" spans="1:12" x14ac:dyDescent="0.2">
      <c r="A32" s="356"/>
      <c r="B32" s="356"/>
      <c r="C32" s="355" t="s">
        <v>169</v>
      </c>
      <c r="D32" s="114"/>
      <c r="E32" s="115">
        <v>6210</v>
      </c>
      <c r="F32" s="115">
        <v>974</v>
      </c>
      <c r="G32" s="115">
        <v>1139</v>
      </c>
      <c r="H32" s="115">
        <v>1359</v>
      </c>
      <c r="I32" s="115">
        <v>856</v>
      </c>
      <c r="J32" s="115">
        <v>993</v>
      </c>
      <c r="K32" s="115">
        <v>890</v>
      </c>
      <c r="L32" s="38"/>
    </row>
    <row r="33" spans="1:12" x14ac:dyDescent="0.2">
      <c r="A33" s="356"/>
      <c r="B33" s="356"/>
      <c r="C33" s="356"/>
      <c r="D33" s="114" t="s">
        <v>69</v>
      </c>
      <c r="E33" s="115">
        <v>101</v>
      </c>
      <c r="F33" s="115" t="s">
        <v>2</v>
      </c>
      <c r="G33" s="115">
        <v>11</v>
      </c>
      <c r="H33" s="115" t="s">
        <v>2</v>
      </c>
      <c r="I33" s="115" t="s">
        <v>2</v>
      </c>
      <c r="J33" s="115" t="s">
        <v>8</v>
      </c>
      <c r="K33" s="115" t="s">
        <v>8</v>
      </c>
      <c r="L33" s="38"/>
    </row>
    <row r="34" spans="1:12" ht="25.5" x14ac:dyDescent="0.2">
      <c r="A34" s="356"/>
      <c r="B34" s="356"/>
      <c r="C34" s="356"/>
      <c r="D34" s="114" t="s">
        <v>70</v>
      </c>
      <c r="E34" s="115">
        <v>59</v>
      </c>
      <c r="F34" s="115" t="s">
        <v>2</v>
      </c>
      <c r="G34" s="115">
        <v>45</v>
      </c>
      <c r="H34" s="115" t="s">
        <v>2</v>
      </c>
      <c r="I34" s="115" t="s">
        <v>2</v>
      </c>
      <c r="J34" s="115" t="s">
        <v>2</v>
      </c>
      <c r="K34" s="115" t="s">
        <v>8</v>
      </c>
      <c r="L34" s="38"/>
    </row>
    <row r="35" spans="1:12" x14ac:dyDescent="0.2">
      <c r="A35" s="356"/>
      <c r="B35" s="356"/>
      <c r="C35" s="356"/>
      <c r="D35" s="114" t="s">
        <v>71</v>
      </c>
      <c r="E35" s="115">
        <v>5530</v>
      </c>
      <c r="F35" s="115">
        <v>943</v>
      </c>
      <c r="G35" s="115">
        <v>885</v>
      </c>
      <c r="H35" s="115">
        <v>1255</v>
      </c>
      <c r="I35" s="115" t="s">
        <v>2</v>
      </c>
      <c r="J35" s="115">
        <v>951</v>
      </c>
      <c r="K35" s="115" t="s">
        <v>2</v>
      </c>
      <c r="L35" s="38"/>
    </row>
    <row r="36" spans="1:12" x14ac:dyDescent="0.2">
      <c r="A36" s="356"/>
      <c r="B36" s="356"/>
      <c r="C36" s="356"/>
      <c r="D36" s="114" t="s">
        <v>72</v>
      </c>
      <c r="E36" s="115">
        <v>520</v>
      </c>
      <c r="F36" s="115">
        <v>19</v>
      </c>
      <c r="G36" s="115">
        <v>198</v>
      </c>
      <c r="H36" s="115">
        <v>29</v>
      </c>
      <c r="I36" s="115">
        <v>233</v>
      </c>
      <c r="J36" s="115" t="s">
        <v>2</v>
      </c>
      <c r="K36" s="115" t="s">
        <v>2</v>
      </c>
      <c r="L36" s="38"/>
    </row>
    <row r="37" spans="1:12" x14ac:dyDescent="0.2">
      <c r="A37" s="356"/>
      <c r="B37" s="356"/>
      <c r="C37" s="355" t="s">
        <v>181</v>
      </c>
      <c r="D37" s="114"/>
      <c r="E37" s="115">
        <v>5717</v>
      </c>
      <c r="F37" s="115">
        <v>467</v>
      </c>
      <c r="G37" s="115">
        <v>3792</v>
      </c>
      <c r="H37" s="115">
        <v>374</v>
      </c>
      <c r="I37" s="115">
        <v>162</v>
      </c>
      <c r="J37" s="115">
        <v>615</v>
      </c>
      <c r="K37" s="115">
        <v>308</v>
      </c>
      <c r="L37" s="38"/>
    </row>
    <row r="38" spans="1:12" ht="25.5" x14ac:dyDescent="0.2">
      <c r="A38" s="356"/>
      <c r="B38" s="356"/>
      <c r="C38" s="356"/>
      <c r="D38" s="114" t="s">
        <v>74</v>
      </c>
      <c r="E38" s="115">
        <v>361</v>
      </c>
      <c r="F38" s="115">
        <v>67</v>
      </c>
      <c r="G38" s="115">
        <v>274</v>
      </c>
      <c r="H38" s="115">
        <v>9</v>
      </c>
      <c r="I38" s="115" t="s">
        <v>2</v>
      </c>
      <c r="J38" s="115" t="s">
        <v>2</v>
      </c>
      <c r="K38" s="115" t="s">
        <v>2</v>
      </c>
      <c r="L38" s="38"/>
    </row>
    <row r="39" spans="1:12" ht="25.5" x14ac:dyDescent="0.2">
      <c r="A39" s="356"/>
      <c r="B39" s="356"/>
      <c r="C39" s="356"/>
      <c r="D39" s="114" t="s">
        <v>75</v>
      </c>
      <c r="E39" s="115">
        <v>143</v>
      </c>
      <c r="F39" s="115" t="s">
        <v>2</v>
      </c>
      <c r="G39" s="115">
        <v>93</v>
      </c>
      <c r="H39" s="115" t="s">
        <v>2</v>
      </c>
      <c r="I39" s="115">
        <v>0</v>
      </c>
      <c r="J39" s="115">
        <v>2</v>
      </c>
      <c r="K39" s="115" t="s">
        <v>2</v>
      </c>
      <c r="L39" s="38"/>
    </row>
    <row r="40" spans="1:12" ht="25.5" x14ac:dyDescent="0.2">
      <c r="A40" s="356"/>
      <c r="B40" s="356"/>
      <c r="C40" s="356"/>
      <c r="D40" s="114" t="s">
        <v>76</v>
      </c>
      <c r="E40" s="115">
        <v>4201</v>
      </c>
      <c r="F40" s="115" t="s">
        <v>2</v>
      </c>
      <c r="G40" s="115">
        <v>2577</v>
      </c>
      <c r="H40" s="115">
        <v>333</v>
      </c>
      <c r="I40" s="115" t="s">
        <v>2</v>
      </c>
      <c r="J40" s="115">
        <v>563</v>
      </c>
      <c r="K40" s="115">
        <v>299</v>
      </c>
      <c r="L40" s="38"/>
    </row>
    <row r="41" spans="1:12" ht="25.5" x14ac:dyDescent="0.2">
      <c r="A41" s="356"/>
      <c r="B41" s="356"/>
      <c r="C41" s="356"/>
      <c r="D41" s="114" t="s">
        <v>77</v>
      </c>
      <c r="E41" s="115">
        <v>1012</v>
      </c>
      <c r="F41" s="115">
        <v>48</v>
      </c>
      <c r="G41" s="115">
        <v>847</v>
      </c>
      <c r="H41" s="115" t="s">
        <v>2</v>
      </c>
      <c r="I41" s="115">
        <v>39</v>
      </c>
      <c r="J41" s="115" t="s">
        <v>2</v>
      </c>
      <c r="K41" s="115" t="s">
        <v>2</v>
      </c>
      <c r="L41" s="38"/>
    </row>
    <row r="42" spans="1:12" x14ac:dyDescent="0.2">
      <c r="A42" s="356"/>
      <c r="B42" s="356"/>
      <c r="C42" s="355" t="s">
        <v>170</v>
      </c>
      <c r="D42" s="114"/>
      <c r="E42" s="115">
        <v>2493</v>
      </c>
      <c r="F42" s="115">
        <v>267</v>
      </c>
      <c r="G42" s="115">
        <v>791</v>
      </c>
      <c r="H42" s="115">
        <v>677</v>
      </c>
      <c r="I42" s="115">
        <v>63</v>
      </c>
      <c r="J42" s="115">
        <v>451</v>
      </c>
      <c r="K42" s="115">
        <v>243</v>
      </c>
      <c r="L42" s="38"/>
    </row>
    <row r="43" spans="1:12" ht="25.5" x14ac:dyDescent="0.2">
      <c r="A43" s="356"/>
      <c r="B43" s="356"/>
      <c r="C43" s="356"/>
      <c r="D43" s="114" t="s">
        <v>79</v>
      </c>
      <c r="E43" s="115">
        <v>2261</v>
      </c>
      <c r="F43" s="115" t="s">
        <v>2</v>
      </c>
      <c r="G43" s="115">
        <v>718</v>
      </c>
      <c r="H43" s="115">
        <v>651</v>
      </c>
      <c r="I43" s="115" t="s">
        <v>2</v>
      </c>
      <c r="J43" s="115">
        <v>428</v>
      </c>
      <c r="K43" s="115">
        <v>224</v>
      </c>
      <c r="L43" s="38"/>
    </row>
    <row r="44" spans="1:12" ht="25.5" x14ac:dyDescent="0.2">
      <c r="A44" s="356"/>
      <c r="B44" s="356"/>
      <c r="C44" s="356"/>
      <c r="D44" s="114" t="s">
        <v>80</v>
      </c>
      <c r="E44" s="115">
        <v>196</v>
      </c>
      <c r="F44" s="115">
        <v>31</v>
      </c>
      <c r="G44" s="115">
        <v>57</v>
      </c>
      <c r="H44" s="115">
        <v>26</v>
      </c>
      <c r="I44" s="115" t="s">
        <v>2</v>
      </c>
      <c r="J44" s="115">
        <v>23</v>
      </c>
      <c r="K44" s="115" t="s">
        <v>2</v>
      </c>
      <c r="L44" s="38"/>
    </row>
    <row r="45" spans="1:12" x14ac:dyDescent="0.2">
      <c r="A45" s="356"/>
      <c r="B45" s="356"/>
      <c r="C45" s="356"/>
      <c r="D45" s="114" t="s">
        <v>81</v>
      </c>
      <c r="E45" s="115">
        <v>36</v>
      </c>
      <c r="F45" s="115" t="s">
        <v>2</v>
      </c>
      <c r="G45" s="115">
        <v>16</v>
      </c>
      <c r="H45" s="115" t="s">
        <v>8</v>
      </c>
      <c r="I45" s="115" t="s">
        <v>8</v>
      </c>
      <c r="J45" s="115" t="s">
        <v>8</v>
      </c>
      <c r="K45" s="115" t="s">
        <v>2</v>
      </c>
      <c r="L45" s="38"/>
    </row>
    <row r="46" spans="1:12" x14ac:dyDescent="0.2">
      <c r="A46" s="356"/>
      <c r="B46" s="355" t="s">
        <v>82</v>
      </c>
      <c r="C46" s="114"/>
      <c r="D46" s="114"/>
      <c r="E46" s="115">
        <v>14328</v>
      </c>
      <c r="F46" s="115">
        <v>2236</v>
      </c>
      <c r="G46" s="115">
        <v>4552</v>
      </c>
      <c r="H46" s="115">
        <v>2115</v>
      </c>
      <c r="I46" s="115">
        <v>1083</v>
      </c>
      <c r="J46" s="115">
        <v>2215</v>
      </c>
      <c r="K46" s="115">
        <v>2127</v>
      </c>
      <c r="L46" s="38"/>
    </row>
    <row r="47" spans="1:12" x14ac:dyDescent="0.2">
      <c r="A47" s="356"/>
      <c r="B47" s="356"/>
      <c r="C47" s="355" t="s">
        <v>83</v>
      </c>
      <c r="D47" s="114"/>
      <c r="E47" s="115">
        <v>1077</v>
      </c>
      <c r="F47" s="115">
        <v>130</v>
      </c>
      <c r="G47" s="115">
        <v>458</v>
      </c>
      <c r="H47" s="115" t="s">
        <v>2</v>
      </c>
      <c r="I47" s="115" t="s">
        <v>2</v>
      </c>
      <c r="J47" s="115">
        <v>250</v>
      </c>
      <c r="K47" s="115">
        <v>181</v>
      </c>
      <c r="L47" s="38"/>
    </row>
    <row r="48" spans="1:12" ht="25.5" x14ac:dyDescent="0.2">
      <c r="A48" s="356"/>
      <c r="B48" s="356"/>
      <c r="C48" s="356"/>
      <c r="D48" s="114" t="s">
        <v>84</v>
      </c>
      <c r="E48" s="115">
        <v>32</v>
      </c>
      <c r="F48" s="115" t="s">
        <v>8</v>
      </c>
      <c r="G48" s="115">
        <v>29</v>
      </c>
      <c r="H48" s="115" t="s">
        <v>2</v>
      </c>
      <c r="I48" s="115" t="s">
        <v>2</v>
      </c>
      <c r="J48" s="115" t="s">
        <v>8</v>
      </c>
      <c r="K48" s="115" t="s">
        <v>8</v>
      </c>
      <c r="L48" s="38"/>
    </row>
    <row r="49" spans="1:14" ht="25.5" x14ac:dyDescent="0.2">
      <c r="A49" s="356"/>
      <c r="B49" s="356"/>
      <c r="C49" s="356"/>
      <c r="D49" s="114" t="s">
        <v>85</v>
      </c>
      <c r="E49" s="115">
        <v>1045</v>
      </c>
      <c r="F49" s="115">
        <v>130</v>
      </c>
      <c r="G49" s="115">
        <v>429</v>
      </c>
      <c r="H49" s="115" t="s">
        <v>2</v>
      </c>
      <c r="I49" s="115" t="s">
        <v>2</v>
      </c>
      <c r="J49" s="115">
        <v>250</v>
      </c>
      <c r="K49" s="115">
        <v>181</v>
      </c>
      <c r="L49" s="38"/>
    </row>
    <row r="50" spans="1:14" x14ac:dyDescent="0.2">
      <c r="A50" s="356"/>
      <c r="B50" s="356"/>
      <c r="C50" s="355" t="s">
        <v>150</v>
      </c>
      <c r="D50" s="114"/>
      <c r="E50" s="115">
        <v>9949</v>
      </c>
      <c r="F50" s="115">
        <v>1825</v>
      </c>
      <c r="G50" s="115">
        <v>2921</v>
      </c>
      <c r="H50" s="115" t="s">
        <v>2</v>
      </c>
      <c r="I50" s="115" t="s">
        <v>2</v>
      </c>
      <c r="J50" s="115">
        <v>1373</v>
      </c>
      <c r="K50" s="115">
        <v>1440</v>
      </c>
      <c r="L50" s="38"/>
    </row>
    <row r="51" spans="1:14" x14ac:dyDescent="0.2">
      <c r="A51" s="356"/>
      <c r="B51" s="356"/>
      <c r="C51" s="356"/>
      <c r="D51" s="114" t="s">
        <v>87</v>
      </c>
      <c r="E51" s="115">
        <v>523</v>
      </c>
      <c r="F51" s="115">
        <v>33</v>
      </c>
      <c r="G51" s="115">
        <v>374</v>
      </c>
      <c r="H51" s="115" t="s">
        <v>2</v>
      </c>
      <c r="I51" s="115">
        <v>35</v>
      </c>
      <c r="J51" s="115" t="s">
        <v>2</v>
      </c>
      <c r="K51" s="115" t="s">
        <v>2</v>
      </c>
      <c r="L51" s="38"/>
    </row>
    <row r="52" spans="1:14" x14ac:dyDescent="0.2">
      <c r="A52" s="356"/>
      <c r="B52" s="356"/>
      <c r="C52" s="356"/>
      <c r="D52" s="114" t="s">
        <v>88</v>
      </c>
      <c r="E52" s="115">
        <v>195</v>
      </c>
      <c r="F52" s="115">
        <v>11</v>
      </c>
      <c r="G52" s="115">
        <v>94</v>
      </c>
      <c r="H52" s="115" t="s">
        <v>8</v>
      </c>
      <c r="I52" s="115" t="s">
        <v>2</v>
      </c>
      <c r="J52" s="115" t="s">
        <v>2</v>
      </c>
      <c r="K52" s="115">
        <v>46</v>
      </c>
      <c r="L52" s="38"/>
    </row>
    <row r="53" spans="1:14" ht="25.5" x14ac:dyDescent="0.2">
      <c r="A53" s="356"/>
      <c r="B53" s="356"/>
      <c r="C53" s="356"/>
      <c r="D53" s="114" t="s">
        <v>89</v>
      </c>
      <c r="E53" s="115">
        <v>219</v>
      </c>
      <c r="F53" s="115">
        <v>9</v>
      </c>
      <c r="G53" s="115">
        <v>181</v>
      </c>
      <c r="H53" s="115" t="s">
        <v>8</v>
      </c>
      <c r="I53" s="115" t="s">
        <v>2</v>
      </c>
      <c r="J53" s="115" t="s">
        <v>2</v>
      </c>
      <c r="K53" s="115" t="s">
        <v>8</v>
      </c>
      <c r="L53" s="38"/>
    </row>
    <row r="54" spans="1:14" ht="25.5" x14ac:dyDescent="0.2">
      <c r="A54" s="356"/>
      <c r="B54" s="356"/>
      <c r="C54" s="356"/>
      <c r="D54" s="114" t="s">
        <v>90</v>
      </c>
      <c r="E54" s="115">
        <v>8284</v>
      </c>
      <c r="F54" s="115">
        <v>1712</v>
      </c>
      <c r="G54" s="115">
        <v>1772</v>
      </c>
      <c r="H54" s="115" t="s">
        <v>2</v>
      </c>
      <c r="I54" s="115" t="s">
        <v>2</v>
      </c>
      <c r="J54" s="115">
        <v>1265</v>
      </c>
      <c r="K54" s="115">
        <v>1320</v>
      </c>
      <c r="L54" s="38"/>
    </row>
    <row r="55" spans="1:14" x14ac:dyDescent="0.2">
      <c r="A55" s="356"/>
      <c r="B55" s="356"/>
      <c r="C55" s="356"/>
      <c r="D55" s="114" t="s">
        <v>91</v>
      </c>
      <c r="E55" s="115">
        <v>141</v>
      </c>
      <c r="F55" s="115">
        <v>4</v>
      </c>
      <c r="G55" s="115">
        <v>103</v>
      </c>
      <c r="H55" s="115" t="s">
        <v>8</v>
      </c>
      <c r="I55" s="115" t="s">
        <v>2</v>
      </c>
      <c r="J55" s="115" t="s">
        <v>2</v>
      </c>
      <c r="K55" s="115" t="s">
        <v>2</v>
      </c>
      <c r="L55" s="38"/>
    </row>
    <row r="56" spans="1:14" ht="25.5" x14ac:dyDescent="0.2">
      <c r="A56" s="356"/>
      <c r="B56" s="356"/>
      <c r="C56" s="356"/>
      <c r="D56" s="114" t="s">
        <v>92</v>
      </c>
      <c r="E56" s="115">
        <v>587</v>
      </c>
      <c r="F56" s="115">
        <v>55</v>
      </c>
      <c r="G56" s="115">
        <v>397</v>
      </c>
      <c r="H56" s="115" t="s">
        <v>2</v>
      </c>
      <c r="I56" s="115">
        <v>68</v>
      </c>
      <c r="J56" s="115" t="s">
        <v>2</v>
      </c>
      <c r="K56" s="115" t="s">
        <v>8</v>
      </c>
      <c r="L56" s="38"/>
    </row>
    <row r="57" spans="1:14" x14ac:dyDescent="0.2">
      <c r="A57" s="356"/>
      <c r="B57" s="356"/>
      <c r="C57" s="355" t="s">
        <v>93</v>
      </c>
      <c r="D57" s="114"/>
      <c r="E57" s="115">
        <v>3302</v>
      </c>
      <c r="F57" s="115">
        <v>280</v>
      </c>
      <c r="G57" s="115">
        <v>1174</v>
      </c>
      <c r="H57" s="115" t="s">
        <v>2</v>
      </c>
      <c r="I57" s="115" t="s">
        <v>2</v>
      </c>
      <c r="J57" s="115">
        <v>592</v>
      </c>
      <c r="K57" s="115">
        <v>506</v>
      </c>
      <c r="L57" s="38"/>
    </row>
    <row r="58" spans="1:14" ht="25.5" x14ac:dyDescent="0.2">
      <c r="A58" s="356"/>
      <c r="B58" s="356"/>
      <c r="C58" s="356"/>
      <c r="D58" s="114" t="s">
        <v>94</v>
      </c>
      <c r="E58" s="115">
        <v>395</v>
      </c>
      <c r="F58" s="115" t="s">
        <v>2</v>
      </c>
      <c r="G58" s="115">
        <v>297</v>
      </c>
      <c r="H58" s="115" t="s">
        <v>8</v>
      </c>
      <c r="I58" s="115" t="s">
        <v>2</v>
      </c>
      <c r="J58" s="115">
        <v>83</v>
      </c>
      <c r="K58" s="115" t="s">
        <v>8</v>
      </c>
      <c r="L58" s="38"/>
    </row>
    <row r="59" spans="1:14" ht="25.5" x14ac:dyDescent="0.2">
      <c r="A59" s="356"/>
      <c r="B59" s="356"/>
      <c r="C59" s="356"/>
      <c r="D59" s="114" t="s">
        <v>95</v>
      </c>
      <c r="E59" s="115">
        <v>2737</v>
      </c>
      <c r="F59" s="115">
        <v>242</v>
      </c>
      <c r="G59" s="115">
        <v>736</v>
      </c>
      <c r="H59" s="115" t="s">
        <v>2</v>
      </c>
      <c r="I59" s="115" t="s">
        <v>2</v>
      </c>
      <c r="J59" s="115">
        <v>509</v>
      </c>
      <c r="K59" s="115">
        <v>506</v>
      </c>
      <c r="L59" s="38"/>
    </row>
    <row r="60" spans="1:14" ht="38.25" x14ac:dyDescent="0.2">
      <c r="A60" s="356"/>
      <c r="B60" s="356"/>
      <c r="C60" s="356"/>
      <c r="D60" s="114" t="s">
        <v>96</v>
      </c>
      <c r="E60" s="115">
        <v>32</v>
      </c>
      <c r="F60" s="115" t="s">
        <v>8</v>
      </c>
      <c r="G60" s="115">
        <v>32</v>
      </c>
      <c r="H60" s="115" t="s">
        <v>8</v>
      </c>
      <c r="I60" s="115" t="s">
        <v>8</v>
      </c>
      <c r="J60" s="115" t="s">
        <v>8</v>
      </c>
      <c r="K60" s="115" t="s">
        <v>8</v>
      </c>
      <c r="L60" s="38"/>
    </row>
    <row r="61" spans="1:14" ht="25.5" x14ac:dyDescent="0.2">
      <c r="A61" s="356"/>
      <c r="B61" s="356"/>
      <c r="C61" s="356"/>
      <c r="D61" s="114" t="s">
        <v>97</v>
      </c>
      <c r="E61" s="115">
        <v>138</v>
      </c>
      <c r="F61" s="115" t="s">
        <v>2</v>
      </c>
      <c r="G61" s="115">
        <v>109</v>
      </c>
      <c r="H61" s="115" t="s">
        <v>8</v>
      </c>
      <c r="I61" s="115" t="s">
        <v>2</v>
      </c>
      <c r="J61" s="115" t="s">
        <v>8</v>
      </c>
      <c r="K61" s="115" t="s">
        <v>8</v>
      </c>
      <c r="L61" s="38"/>
    </row>
    <row r="62" spans="1:14" x14ac:dyDescent="0.2">
      <c r="A62" s="356"/>
      <c r="B62" s="355" t="s">
        <v>98</v>
      </c>
      <c r="C62" s="114"/>
      <c r="D62" s="114"/>
      <c r="E62" s="115">
        <v>11872</v>
      </c>
      <c r="F62" s="115">
        <v>1768</v>
      </c>
      <c r="G62" s="115">
        <v>5121</v>
      </c>
      <c r="H62" s="115">
        <v>1495</v>
      </c>
      <c r="I62" s="115">
        <v>626</v>
      </c>
      <c r="J62" s="115">
        <v>1677</v>
      </c>
      <c r="K62" s="115">
        <v>1185</v>
      </c>
    </row>
    <row r="63" spans="1:14" x14ac:dyDescent="0.2">
      <c r="A63" s="356"/>
      <c r="B63" s="356"/>
      <c r="C63" s="355" t="s">
        <v>183</v>
      </c>
      <c r="D63" s="114"/>
      <c r="E63" s="115">
        <v>10378</v>
      </c>
      <c r="F63" s="115">
        <v>1541</v>
      </c>
      <c r="G63" s="115">
        <v>4525</v>
      </c>
      <c r="H63" s="115" t="s">
        <v>2</v>
      </c>
      <c r="I63" s="115" t="s">
        <v>2</v>
      </c>
      <c r="J63" s="115">
        <v>1387</v>
      </c>
      <c r="K63" s="115">
        <v>921</v>
      </c>
      <c r="L63" s="38"/>
      <c r="M63" s="38"/>
      <c r="N63" s="38"/>
    </row>
    <row r="64" spans="1:14" ht="25.5" x14ac:dyDescent="0.2">
      <c r="A64" s="356"/>
      <c r="B64" s="356"/>
      <c r="C64" s="356"/>
      <c r="D64" s="114" t="s">
        <v>100</v>
      </c>
      <c r="E64" s="115">
        <v>211</v>
      </c>
      <c r="F64" s="115" t="s">
        <v>2</v>
      </c>
      <c r="G64" s="115">
        <v>116</v>
      </c>
      <c r="H64" s="115" t="s">
        <v>2</v>
      </c>
      <c r="I64" s="115" t="s">
        <v>2</v>
      </c>
      <c r="J64" s="115" t="s">
        <v>2</v>
      </c>
      <c r="K64" s="115">
        <v>0</v>
      </c>
      <c r="L64" s="38"/>
      <c r="M64" s="38"/>
      <c r="N64" s="38"/>
    </row>
    <row r="65" spans="1:14" ht="25.5" x14ac:dyDescent="0.2">
      <c r="A65" s="356"/>
      <c r="B65" s="356"/>
      <c r="C65" s="356"/>
      <c r="D65" s="114" t="s">
        <v>101</v>
      </c>
      <c r="E65" s="115">
        <v>343</v>
      </c>
      <c r="F65" s="115" t="s">
        <v>2</v>
      </c>
      <c r="G65" s="115">
        <v>251</v>
      </c>
      <c r="H65" s="115" t="s">
        <v>2</v>
      </c>
      <c r="I65" s="115">
        <v>12</v>
      </c>
      <c r="J65" s="115">
        <v>9</v>
      </c>
      <c r="K65" s="115" t="s">
        <v>2</v>
      </c>
      <c r="L65" s="38"/>
      <c r="M65" s="38"/>
      <c r="N65" s="38"/>
    </row>
    <row r="66" spans="1:14" ht="25.5" x14ac:dyDescent="0.2">
      <c r="A66" s="356"/>
      <c r="B66" s="356"/>
      <c r="C66" s="356"/>
      <c r="D66" s="114" t="s">
        <v>102</v>
      </c>
      <c r="E66" s="115">
        <v>9095</v>
      </c>
      <c r="F66" s="115">
        <v>1409</v>
      </c>
      <c r="G66" s="115">
        <v>3531</v>
      </c>
      <c r="H66" s="115">
        <v>1407</v>
      </c>
      <c r="I66" s="115">
        <v>533</v>
      </c>
      <c r="J66" s="115">
        <v>1297</v>
      </c>
      <c r="K66" s="115">
        <v>917</v>
      </c>
      <c r="L66" s="38"/>
      <c r="M66" s="38"/>
      <c r="N66" s="38"/>
    </row>
    <row r="67" spans="1:14" ht="25.5" x14ac:dyDescent="0.2">
      <c r="A67" s="356"/>
      <c r="B67" s="356"/>
      <c r="C67" s="356"/>
      <c r="D67" s="114" t="s">
        <v>103</v>
      </c>
      <c r="E67" s="115">
        <v>177</v>
      </c>
      <c r="F67" s="115" t="s">
        <v>8</v>
      </c>
      <c r="G67" s="115" t="s">
        <v>2</v>
      </c>
      <c r="H67" s="115" t="s">
        <v>8</v>
      </c>
      <c r="I67" s="115" t="s">
        <v>8</v>
      </c>
      <c r="J67" s="115" t="s">
        <v>8</v>
      </c>
      <c r="K67" s="115" t="s">
        <v>2</v>
      </c>
      <c r="L67" s="38"/>
      <c r="M67" s="38"/>
      <c r="N67" s="38"/>
    </row>
    <row r="68" spans="1:14" ht="25.5" x14ac:dyDescent="0.2">
      <c r="A68" s="356"/>
      <c r="B68" s="356"/>
      <c r="C68" s="356"/>
      <c r="D68" s="114" t="s">
        <v>104</v>
      </c>
      <c r="E68" s="115">
        <v>552</v>
      </c>
      <c r="F68" s="115">
        <v>40</v>
      </c>
      <c r="G68" s="115" t="s">
        <v>2</v>
      </c>
      <c r="H68" s="115" t="s">
        <v>2</v>
      </c>
      <c r="I68" s="115" t="s">
        <v>2</v>
      </c>
      <c r="J68" s="115" t="s">
        <v>2</v>
      </c>
      <c r="K68" s="115" t="s">
        <v>8</v>
      </c>
      <c r="L68" s="38"/>
      <c r="M68" s="38"/>
      <c r="N68" s="38"/>
    </row>
    <row r="69" spans="1:14" x14ac:dyDescent="0.2">
      <c r="A69" s="356"/>
      <c r="B69" s="356"/>
      <c r="C69" s="355" t="s">
        <v>105</v>
      </c>
      <c r="D69" s="114"/>
      <c r="E69" s="115">
        <v>1494</v>
      </c>
      <c r="F69" s="115">
        <v>228</v>
      </c>
      <c r="G69" s="115">
        <v>596</v>
      </c>
      <c r="H69" s="115" t="s">
        <v>2</v>
      </c>
      <c r="I69" s="115" t="s">
        <v>2</v>
      </c>
      <c r="J69" s="115">
        <v>290</v>
      </c>
      <c r="K69" s="115">
        <v>264</v>
      </c>
      <c r="L69" s="38"/>
      <c r="M69" s="38"/>
      <c r="N69" s="38"/>
    </row>
    <row r="70" spans="1:14" x14ac:dyDescent="0.2">
      <c r="A70" s="356"/>
      <c r="B70" s="356"/>
      <c r="C70" s="356"/>
      <c r="D70" s="114" t="s">
        <v>106</v>
      </c>
      <c r="E70" s="115">
        <v>78</v>
      </c>
      <c r="F70" s="115" t="s">
        <v>8</v>
      </c>
      <c r="G70" s="115">
        <v>40</v>
      </c>
      <c r="H70" s="115">
        <v>14</v>
      </c>
      <c r="I70" s="115" t="s">
        <v>2</v>
      </c>
      <c r="J70" s="115" t="s">
        <v>2</v>
      </c>
      <c r="K70" s="115" t="s">
        <v>2</v>
      </c>
      <c r="L70" s="38"/>
      <c r="M70" s="38"/>
      <c r="N70" s="38"/>
    </row>
    <row r="71" spans="1:14" x14ac:dyDescent="0.2">
      <c r="A71" s="356"/>
      <c r="B71" s="356"/>
      <c r="C71" s="356"/>
      <c r="D71" s="114" t="s">
        <v>107</v>
      </c>
      <c r="E71" s="115">
        <v>1416</v>
      </c>
      <c r="F71" s="115">
        <v>228</v>
      </c>
      <c r="G71" s="115">
        <v>557</v>
      </c>
      <c r="H71" s="115" t="s">
        <v>2</v>
      </c>
      <c r="I71" s="115">
        <v>39</v>
      </c>
      <c r="J71" s="115" t="s">
        <v>2</v>
      </c>
      <c r="K71" s="115" t="s">
        <v>2</v>
      </c>
      <c r="L71" s="38"/>
      <c r="M71" s="38"/>
      <c r="N71" s="38"/>
    </row>
    <row r="72" spans="1:14" x14ac:dyDescent="0.2">
      <c r="A72" s="356"/>
      <c r="B72" s="355" t="s">
        <v>184</v>
      </c>
      <c r="C72" s="114"/>
      <c r="D72" s="114"/>
      <c r="E72" s="115">
        <v>31017</v>
      </c>
      <c r="F72" s="115">
        <v>5854</v>
      </c>
      <c r="G72" s="115">
        <v>13501</v>
      </c>
      <c r="H72" s="115">
        <v>3353</v>
      </c>
      <c r="I72" s="115">
        <v>763</v>
      </c>
      <c r="J72" s="115">
        <v>4108</v>
      </c>
      <c r="K72" s="115">
        <v>3437</v>
      </c>
      <c r="L72" s="38"/>
      <c r="M72" s="38"/>
      <c r="N72" s="38"/>
    </row>
    <row r="73" spans="1:14" x14ac:dyDescent="0.2">
      <c r="A73" s="356"/>
      <c r="B73" s="356"/>
      <c r="C73" s="355" t="s">
        <v>109</v>
      </c>
      <c r="D73" s="114"/>
      <c r="E73" s="115">
        <v>19015</v>
      </c>
      <c r="F73" s="115">
        <v>4649</v>
      </c>
      <c r="G73" s="115">
        <v>7268</v>
      </c>
      <c r="H73" s="115">
        <v>1935</v>
      </c>
      <c r="I73" s="115">
        <v>660</v>
      </c>
      <c r="J73" s="115">
        <v>2258</v>
      </c>
      <c r="K73" s="115">
        <v>2245</v>
      </c>
      <c r="L73" s="38"/>
      <c r="M73" s="38"/>
      <c r="N73" s="38"/>
    </row>
    <row r="74" spans="1:14" ht="25.5" x14ac:dyDescent="0.2">
      <c r="A74" s="356"/>
      <c r="B74" s="356"/>
      <c r="C74" s="356"/>
      <c r="D74" s="114" t="s">
        <v>110</v>
      </c>
      <c r="E74" s="115">
        <v>1517</v>
      </c>
      <c r="F74" s="115">
        <v>39</v>
      </c>
      <c r="G74" s="115">
        <v>1471</v>
      </c>
      <c r="H74" s="115">
        <v>4</v>
      </c>
      <c r="I74" s="115" t="s">
        <v>2</v>
      </c>
      <c r="J74" s="115" t="s">
        <v>2</v>
      </c>
      <c r="K74" s="115" t="s">
        <v>8</v>
      </c>
      <c r="L74" s="38"/>
      <c r="M74" s="38"/>
      <c r="N74" s="38"/>
    </row>
    <row r="75" spans="1:14" ht="25.5" x14ac:dyDescent="0.2">
      <c r="A75" s="356"/>
      <c r="B75" s="356"/>
      <c r="C75" s="356"/>
      <c r="D75" s="114" t="s">
        <v>111</v>
      </c>
      <c r="E75" s="115">
        <v>16669</v>
      </c>
      <c r="F75" s="115">
        <v>4538</v>
      </c>
      <c r="G75" s="115">
        <v>5185</v>
      </c>
      <c r="H75" s="115">
        <v>1903</v>
      </c>
      <c r="I75" s="115">
        <v>625</v>
      </c>
      <c r="J75" s="115">
        <v>2188</v>
      </c>
      <c r="K75" s="115">
        <v>2231</v>
      </c>
      <c r="L75" s="38"/>
      <c r="M75" s="38"/>
      <c r="N75" s="38"/>
    </row>
    <row r="76" spans="1:14" ht="25.5" x14ac:dyDescent="0.2">
      <c r="A76" s="356"/>
      <c r="B76" s="356"/>
      <c r="C76" s="356"/>
      <c r="D76" s="114" t="s">
        <v>112</v>
      </c>
      <c r="E76" s="115">
        <v>224</v>
      </c>
      <c r="F76" s="115" t="s">
        <v>8</v>
      </c>
      <c r="G76" s="115">
        <v>177</v>
      </c>
      <c r="H76" s="115" t="s">
        <v>2</v>
      </c>
      <c r="I76" s="115" t="s">
        <v>2</v>
      </c>
      <c r="J76" s="115" t="s">
        <v>2</v>
      </c>
      <c r="K76" s="115" t="s">
        <v>2</v>
      </c>
      <c r="L76" s="38"/>
      <c r="M76" s="38"/>
      <c r="N76" s="38"/>
    </row>
    <row r="77" spans="1:14" ht="25.5" x14ac:dyDescent="0.2">
      <c r="A77" s="356"/>
      <c r="B77" s="356"/>
      <c r="C77" s="356"/>
      <c r="D77" s="114" t="s">
        <v>113</v>
      </c>
      <c r="E77" s="115">
        <v>103</v>
      </c>
      <c r="F77" s="115" t="s">
        <v>2</v>
      </c>
      <c r="G77" s="115" t="s">
        <v>2</v>
      </c>
      <c r="H77" s="115">
        <v>14</v>
      </c>
      <c r="I77" s="115" t="s">
        <v>2</v>
      </c>
      <c r="J77" s="115" t="s">
        <v>2</v>
      </c>
      <c r="K77" s="115" t="s">
        <v>2</v>
      </c>
      <c r="L77" s="38"/>
      <c r="M77" s="38"/>
      <c r="N77" s="38"/>
    </row>
    <row r="78" spans="1:14" ht="25.5" x14ac:dyDescent="0.2">
      <c r="A78" s="356"/>
      <c r="B78" s="356"/>
      <c r="C78" s="356"/>
      <c r="D78" s="114" t="s">
        <v>114</v>
      </c>
      <c r="E78" s="115">
        <v>319</v>
      </c>
      <c r="F78" s="115">
        <v>33</v>
      </c>
      <c r="G78" s="115">
        <v>255</v>
      </c>
      <c r="H78" s="115" t="s">
        <v>2</v>
      </c>
      <c r="I78" s="115" t="s">
        <v>2</v>
      </c>
      <c r="J78" s="115" t="s">
        <v>8</v>
      </c>
      <c r="K78" s="115" t="s">
        <v>8</v>
      </c>
      <c r="L78" s="38"/>
      <c r="M78" s="38"/>
      <c r="N78" s="38"/>
    </row>
    <row r="79" spans="1:14" ht="25.5" x14ac:dyDescent="0.2">
      <c r="A79" s="356"/>
      <c r="B79" s="356"/>
      <c r="C79" s="356"/>
      <c r="D79" s="114" t="s">
        <v>115</v>
      </c>
      <c r="E79" s="115">
        <v>183</v>
      </c>
      <c r="F79" s="115" t="s">
        <v>2</v>
      </c>
      <c r="G79" s="115" t="s">
        <v>2</v>
      </c>
      <c r="H79" s="115" t="s">
        <v>8</v>
      </c>
      <c r="I79" s="115" t="s">
        <v>8</v>
      </c>
      <c r="J79" s="115" t="s">
        <v>2</v>
      </c>
      <c r="K79" s="115" t="s">
        <v>8</v>
      </c>
      <c r="L79" s="38"/>
      <c r="M79" s="38"/>
      <c r="N79" s="38"/>
    </row>
    <row r="80" spans="1:14" x14ac:dyDescent="0.2">
      <c r="A80" s="356"/>
      <c r="B80" s="356"/>
      <c r="C80" s="355" t="s">
        <v>154</v>
      </c>
      <c r="D80" s="114"/>
      <c r="E80" s="115">
        <v>12002</v>
      </c>
      <c r="F80" s="115">
        <v>1205</v>
      </c>
      <c r="G80" s="115">
        <v>6233</v>
      </c>
      <c r="H80" s="115">
        <v>1418</v>
      </c>
      <c r="I80" s="115">
        <v>103</v>
      </c>
      <c r="J80" s="115">
        <v>1851</v>
      </c>
      <c r="K80" s="115">
        <v>1192</v>
      </c>
      <c r="L80" s="38"/>
      <c r="M80" s="38"/>
      <c r="N80" s="38"/>
    </row>
    <row r="81" spans="1:14" x14ac:dyDescent="0.2">
      <c r="A81" s="356"/>
      <c r="B81" s="356"/>
      <c r="C81" s="356"/>
      <c r="D81" s="114" t="s">
        <v>117</v>
      </c>
      <c r="E81" s="115">
        <v>1395</v>
      </c>
      <c r="F81" s="115">
        <v>53</v>
      </c>
      <c r="G81" s="115">
        <v>944</v>
      </c>
      <c r="H81" s="115">
        <v>42</v>
      </c>
      <c r="I81" s="115">
        <v>16</v>
      </c>
      <c r="J81" s="115">
        <v>184</v>
      </c>
      <c r="K81" s="115">
        <v>156</v>
      </c>
      <c r="L81" s="38"/>
      <c r="M81" s="38"/>
      <c r="N81" s="38"/>
    </row>
    <row r="82" spans="1:14" x14ac:dyDescent="0.2">
      <c r="A82" s="356"/>
      <c r="B82" s="356"/>
      <c r="C82" s="356"/>
      <c r="D82" s="114" t="s">
        <v>118</v>
      </c>
      <c r="E82" s="115">
        <v>214</v>
      </c>
      <c r="F82" s="115" t="s">
        <v>2</v>
      </c>
      <c r="G82" s="115">
        <v>134</v>
      </c>
      <c r="H82" s="115" t="s">
        <v>2</v>
      </c>
      <c r="I82" s="115" t="s">
        <v>8</v>
      </c>
      <c r="J82" s="115" t="s">
        <v>8</v>
      </c>
      <c r="K82" s="115" t="s">
        <v>2</v>
      </c>
      <c r="L82" s="38"/>
      <c r="M82" s="38"/>
      <c r="N82" s="38"/>
    </row>
    <row r="83" spans="1:14" ht="25.5" x14ac:dyDescent="0.2">
      <c r="A83" s="356"/>
      <c r="B83" s="356"/>
      <c r="C83" s="356"/>
      <c r="D83" s="114" t="s">
        <v>119</v>
      </c>
      <c r="E83" s="115">
        <v>1304</v>
      </c>
      <c r="F83" s="115">
        <v>109</v>
      </c>
      <c r="G83" s="115">
        <v>670</v>
      </c>
      <c r="H83" s="115" t="s">
        <v>2</v>
      </c>
      <c r="I83" s="115" t="s">
        <v>2</v>
      </c>
      <c r="J83" s="115">
        <v>299</v>
      </c>
      <c r="K83" s="115">
        <v>179</v>
      </c>
      <c r="L83" s="38"/>
    </row>
    <row r="84" spans="1:14" x14ac:dyDescent="0.2">
      <c r="A84" s="356"/>
      <c r="B84" s="356"/>
      <c r="C84" s="356"/>
      <c r="D84" s="114" t="s">
        <v>120</v>
      </c>
      <c r="E84" s="115">
        <v>3231</v>
      </c>
      <c r="F84" s="115">
        <v>355</v>
      </c>
      <c r="G84" s="115">
        <v>2185</v>
      </c>
      <c r="H84" s="115">
        <v>431</v>
      </c>
      <c r="I84" s="115" t="s">
        <v>2</v>
      </c>
      <c r="J84" s="115" t="s">
        <v>2</v>
      </c>
      <c r="K84" s="115" t="s">
        <v>2</v>
      </c>
      <c r="L84" s="38"/>
    </row>
    <row r="85" spans="1:14" x14ac:dyDescent="0.2">
      <c r="A85" s="356"/>
      <c r="B85" s="356"/>
      <c r="C85" s="356"/>
      <c r="D85" s="114" t="s">
        <v>121</v>
      </c>
      <c r="E85" s="115">
        <v>4594</v>
      </c>
      <c r="F85" s="115">
        <v>448</v>
      </c>
      <c r="G85" s="115">
        <v>1606</v>
      </c>
      <c r="H85" s="115">
        <v>607</v>
      </c>
      <c r="I85" s="115" t="s">
        <v>8</v>
      </c>
      <c r="J85" s="115">
        <v>1093</v>
      </c>
      <c r="K85" s="115">
        <v>840</v>
      </c>
      <c r="L85" s="38"/>
    </row>
    <row r="86" spans="1:14" x14ac:dyDescent="0.2">
      <c r="A86" s="356"/>
      <c r="B86" s="356"/>
      <c r="C86" s="356"/>
      <c r="D86" s="114" t="s">
        <v>122</v>
      </c>
      <c r="E86" s="115">
        <v>320</v>
      </c>
      <c r="F86" s="115" t="s">
        <v>2</v>
      </c>
      <c r="G86" s="115">
        <v>293</v>
      </c>
      <c r="H86" s="115" t="s">
        <v>2</v>
      </c>
      <c r="I86" s="115" t="s">
        <v>2</v>
      </c>
      <c r="J86" s="115" t="s">
        <v>8</v>
      </c>
      <c r="K86" s="115" t="s">
        <v>8</v>
      </c>
      <c r="L86" s="38"/>
    </row>
    <row r="87" spans="1:14" ht="25.5" x14ac:dyDescent="0.2">
      <c r="A87" s="356"/>
      <c r="B87" s="356"/>
      <c r="C87" s="356"/>
      <c r="D87" s="114" t="s">
        <v>123</v>
      </c>
      <c r="E87" s="115">
        <v>644</v>
      </c>
      <c r="F87" s="115">
        <v>174</v>
      </c>
      <c r="G87" s="115">
        <v>156</v>
      </c>
      <c r="H87" s="115" t="s">
        <v>2</v>
      </c>
      <c r="I87" s="115">
        <v>1</v>
      </c>
      <c r="J87" s="115" t="s">
        <v>2</v>
      </c>
      <c r="K87" s="115" t="s">
        <v>8</v>
      </c>
      <c r="L87" s="38"/>
    </row>
    <row r="88" spans="1:14" x14ac:dyDescent="0.2">
      <c r="A88" s="356"/>
      <c r="B88" s="356"/>
      <c r="C88" s="356"/>
      <c r="D88" s="114" t="s">
        <v>124</v>
      </c>
      <c r="E88" s="115">
        <v>300</v>
      </c>
      <c r="F88" s="115" t="s">
        <v>2</v>
      </c>
      <c r="G88" s="115">
        <v>246</v>
      </c>
      <c r="H88" s="115" t="s">
        <v>2</v>
      </c>
      <c r="I88" s="115">
        <v>7</v>
      </c>
      <c r="J88" s="115" t="s">
        <v>8</v>
      </c>
      <c r="K88" s="115" t="s">
        <v>8</v>
      </c>
      <c r="L88" s="38"/>
    </row>
    <row r="89" spans="1:14" x14ac:dyDescent="0.2">
      <c r="A89" s="356"/>
      <c r="B89" s="355" t="s">
        <v>125</v>
      </c>
      <c r="C89" s="114"/>
      <c r="D89" s="114"/>
      <c r="E89" s="115">
        <v>15088</v>
      </c>
      <c r="F89" s="115">
        <v>3747</v>
      </c>
      <c r="G89" s="115">
        <v>3710</v>
      </c>
      <c r="H89" s="115">
        <v>2332</v>
      </c>
      <c r="I89" s="115">
        <v>982</v>
      </c>
      <c r="J89" s="115">
        <v>2487</v>
      </c>
      <c r="K89" s="115">
        <v>1830</v>
      </c>
      <c r="L89" s="38"/>
    </row>
    <row r="90" spans="1:14" x14ac:dyDescent="0.2">
      <c r="A90" s="356"/>
      <c r="B90" s="356"/>
      <c r="C90" s="355" t="s">
        <v>155</v>
      </c>
      <c r="D90" s="114"/>
      <c r="E90" s="115">
        <v>4459</v>
      </c>
      <c r="F90" s="115">
        <v>639</v>
      </c>
      <c r="G90" s="115">
        <v>1365</v>
      </c>
      <c r="H90" s="115" t="s">
        <v>2</v>
      </c>
      <c r="I90" s="115">
        <v>218</v>
      </c>
      <c r="J90" s="115">
        <v>741</v>
      </c>
      <c r="K90" s="115" t="s">
        <v>2</v>
      </c>
      <c r="L90" s="38"/>
    </row>
    <row r="91" spans="1:14" ht="25.5" x14ac:dyDescent="0.2">
      <c r="A91" s="356"/>
      <c r="B91" s="356"/>
      <c r="C91" s="356"/>
      <c r="D91" s="114" t="s">
        <v>127</v>
      </c>
      <c r="E91" s="115">
        <v>4219</v>
      </c>
      <c r="F91" s="115">
        <v>628</v>
      </c>
      <c r="G91" s="115">
        <v>1188</v>
      </c>
      <c r="H91" s="115">
        <v>707</v>
      </c>
      <c r="I91" s="115">
        <v>187</v>
      </c>
      <c r="J91" s="115">
        <v>741</v>
      </c>
      <c r="K91" s="115">
        <v>769</v>
      </c>
      <c r="L91" s="38"/>
    </row>
    <row r="92" spans="1:14" ht="25.5" x14ac:dyDescent="0.2">
      <c r="A92" s="356"/>
      <c r="B92" s="356"/>
      <c r="C92" s="356"/>
      <c r="D92" s="114" t="s">
        <v>128</v>
      </c>
      <c r="E92" s="115">
        <v>91</v>
      </c>
      <c r="F92" s="115" t="s">
        <v>8</v>
      </c>
      <c r="G92" s="115">
        <v>79</v>
      </c>
      <c r="H92" s="115" t="s">
        <v>2</v>
      </c>
      <c r="I92" s="115" t="s">
        <v>2</v>
      </c>
      <c r="J92" s="115" t="s">
        <v>8</v>
      </c>
      <c r="K92" s="115" t="s">
        <v>8</v>
      </c>
      <c r="L92" s="38"/>
    </row>
    <row r="93" spans="1:14" ht="25.5" x14ac:dyDescent="0.2">
      <c r="A93" s="356"/>
      <c r="B93" s="356"/>
      <c r="C93" s="356"/>
      <c r="D93" s="114" t="s">
        <v>129</v>
      </c>
      <c r="E93" s="115">
        <v>35</v>
      </c>
      <c r="F93" s="115" t="s">
        <v>8</v>
      </c>
      <c r="G93" s="115" t="s">
        <v>2</v>
      </c>
      <c r="H93" s="115">
        <v>0</v>
      </c>
      <c r="I93" s="115" t="s">
        <v>2</v>
      </c>
      <c r="J93" s="115" t="s">
        <v>8</v>
      </c>
      <c r="K93" s="115" t="s">
        <v>8</v>
      </c>
      <c r="L93" s="38"/>
    </row>
    <row r="94" spans="1:14" x14ac:dyDescent="0.2">
      <c r="A94" s="356"/>
      <c r="B94" s="356"/>
      <c r="C94" s="356"/>
      <c r="D94" s="114" t="s">
        <v>130</v>
      </c>
      <c r="E94" s="115">
        <v>37</v>
      </c>
      <c r="F94" s="115" t="s">
        <v>8</v>
      </c>
      <c r="G94" s="115" t="s">
        <v>2</v>
      </c>
      <c r="H94" s="115" t="s">
        <v>2</v>
      </c>
      <c r="I94" s="115" t="s">
        <v>2</v>
      </c>
      <c r="J94" s="115" t="s">
        <v>8</v>
      </c>
      <c r="K94" s="115" t="s">
        <v>8</v>
      </c>
      <c r="L94" s="38"/>
    </row>
    <row r="95" spans="1:14" ht="25.5" x14ac:dyDescent="0.2">
      <c r="A95" s="356"/>
      <c r="B95" s="356"/>
      <c r="C95" s="356"/>
      <c r="D95" s="114" t="s">
        <v>131</v>
      </c>
      <c r="E95" s="115">
        <v>77</v>
      </c>
      <c r="F95" s="115">
        <v>11</v>
      </c>
      <c r="G95" s="115">
        <v>46</v>
      </c>
      <c r="H95" s="115">
        <v>7</v>
      </c>
      <c r="I95" s="115" t="s">
        <v>2</v>
      </c>
      <c r="J95" s="115" t="s">
        <v>8</v>
      </c>
      <c r="K95" s="115" t="s">
        <v>2</v>
      </c>
      <c r="L95" s="38"/>
    </row>
    <row r="96" spans="1:14" x14ac:dyDescent="0.2">
      <c r="A96" s="356"/>
      <c r="B96" s="356"/>
      <c r="C96" s="355" t="s">
        <v>132</v>
      </c>
      <c r="D96" s="114"/>
      <c r="E96" s="115">
        <v>8157</v>
      </c>
      <c r="F96" s="115">
        <v>2757</v>
      </c>
      <c r="G96" s="115">
        <v>2026</v>
      </c>
      <c r="H96" s="115">
        <v>1340</v>
      </c>
      <c r="I96" s="115">
        <v>80</v>
      </c>
      <c r="J96" s="115">
        <v>1189</v>
      </c>
      <c r="K96" s="115">
        <v>765</v>
      </c>
      <c r="L96" s="38"/>
    </row>
    <row r="97" spans="1:12" x14ac:dyDescent="0.2">
      <c r="A97" s="356"/>
      <c r="B97" s="356"/>
      <c r="C97" s="356"/>
      <c r="D97" s="114" t="s">
        <v>133</v>
      </c>
      <c r="E97" s="115" t="s">
        <v>2</v>
      </c>
      <c r="F97" s="115" t="s">
        <v>2</v>
      </c>
      <c r="G97" s="115">
        <v>4</v>
      </c>
      <c r="H97" s="115" t="s">
        <v>8</v>
      </c>
      <c r="I97" s="115" t="s">
        <v>8</v>
      </c>
      <c r="J97" s="115" t="s">
        <v>8</v>
      </c>
      <c r="K97" s="115" t="s">
        <v>8</v>
      </c>
      <c r="L97" s="38"/>
    </row>
    <row r="98" spans="1:12" x14ac:dyDescent="0.2">
      <c r="A98" s="356"/>
      <c r="B98" s="356"/>
      <c r="C98" s="356"/>
      <c r="D98" s="114" t="s">
        <v>134</v>
      </c>
      <c r="E98" s="115">
        <v>122</v>
      </c>
      <c r="F98" s="115" t="s">
        <v>2</v>
      </c>
      <c r="G98" s="115">
        <v>117</v>
      </c>
      <c r="H98" s="115" t="s">
        <v>2</v>
      </c>
      <c r="I98" s="115" t="s">
        <v>8</v>
      </c>
      <c r="J98" s="115" t="s">
        <v>8</v>
      </c>
      <c r="K98" s="115" t="s">
        <v>8</v>
      </c>
      <c r="L98" s="38"/>
    </row>
    <row r="99" spans="1:12" x14ac:dyDescent="0.2">
      <c r="A99" s="356"/>
      <c r="B99" s="356"/>
      <c r="C99" s="356"/>
      <c r="D99" s="114" t="s">
        <v>135</v>
      </c>
      <c r="E99" s="115">
        <v>324</v>
      </c>
      <c r="F99" s="115" t="s">
        <v>2</v>
      </c>
      <c r="G99" s="115">
        <v>39</v>
      </c>
      <c r="H99" s="115" t="s">
        <v>2</v>
      </c>
      <c r="I99" s="115" t="s">
        <v>2</v>
      </c>
      <c r="J99" s="115" t="s">
        <v>2</v>
      </c>
      <c r="K99" s="115" t="s">
        <v>2</v>
      </c>
      <c r="L99" s="38"/>
    </row>
    <row r="100" spans="1:12" ht="25.5" x14ac:dyDescent="0.2">
      <c r="A100" s="356"/>
      <c r="B100" s="356"/>
      <c r="C100" s="356"/>
      <c r="D100" s="114" t="s">
        <v>136</v>
      </c>
      <c r="E100" s="115" t="s">
        <v>2</v>
      </c>
      <c r="F100" s="115" t="s">
        <v>2</v>
      </c>
      <c r="G100" s="115">
        <v>87</v>
      </c>
      <c r="H100" s="115" t="s">
        <v>2</v>
      </c>
      <c r="I100" s="115">
        <v>7</v>
      </c>
      <c r="J100" s="115" t="s">
        <v>8</v>
      </c>
      <c r="K100" s="115" t="s">
        <v>8</v>
      </c>
      <c r="L100" s="38"/>
    </row>
    <row r="101" spans="1:12" ht="25.5" x14ac:dyDescent="0.2">
      <c r="A101" s="356"/>
      <c r="B101" s="356"/>
      <c r="C101" s="356"/>
      <c r="D101" s="114" t="s">
        <v>137</v>
      </c>
      <c r="E101" s="115">
        <v>7250</v>
      </c>
      <c r="F101" s="115">
        <v>2643</v>
      </c>
      <c r="G101" s="115">
        <v>1780</v>
      </c>
      <c r="H101" s="115">
        <v>972</v>
      </c>
      <c r="I101" s="115" t="s">
        <v>2</v>
      </c>
      <c r="J101" s="115" t="s">
        <v>2</v>
      </c>
      <c r="K101" s="115" t="s">
        <v>2</v>
      </c>
      <c r="L101" s="38"/>
    </row>
    <row r="102" spans="1:12" x14ac:dyDescent="0.2">
      <c r="A102" s="356"/>
      <c r="B102" s="356"/>
      <c r="C102" s="355" t="s">
        <v>197</v>
      </c>
      <c r="D102" s="114"/>
      <c r="E102" s="115">
        <v>2472</v>
      </c>
      <c r="F102" s="115">
        <v>351</v>
      </c>
      <c r="G102" s="115">
        <v>319</v>
      </c>
      <c r="H102" s="115" t="s">
        <v>2</v>
      </c>
      <c r="I102" s="115">
        <v>684</v>
      </c>
      <c r="J102" s="115">
        <v>556</v>
      </c>
      <c r="K102" s="115" t="s">
        <v>2</v>
      </c>
      <c r="L102" s="38"/>
    </row>
    <row r="103" spans="1:12" x14ac:dyDescent="0.2">
      <c r="A103" s="356"/>
      <c r="B103" s="356"/>
      <c r="C103" s="356"/>
      <c r="D103" s="114" t="s">
        <v>139</v>
      </c>
      <c r="E103" s="115">
        <v>152</v>
      </c>
      <c r="F103" s="115" t="s">
        <v>2</v>
      </c>
      <c r="G103" s="115">
        <v>71</v>
      </c>
      <c r="H103" s="115" t="s">
        <v>2</v>
      </c>
      <c r="I103" s="115" t="s">
        <v>2</v>
      </c>
      <c r="J103" s="115">
        <v>32</v>
      </c>
      <c r="K103" s="115" t="s">
        <v>2</v>
      </c>
      <c r="L103" s="38"/>
    </row>
    <row r="104" spans="1:12" x14ac:dyDescent="0.2">
      <c r="A104" s="356"/>
      <c r="B104" s="356"/>
      <c r="C104" s="356"/>
      <c r="D104" s="114" t="s">
        <v>140</v>
      </c>
      <c r="E104" s="115">
        <v>29</v>
      </c>
      <c r="F104" s="115" t="s">
        <v>8</v>
      </c>
      <c r="G104" s="115">
        <v>29</v>
      </c>
      <c r="H104" s="115" t="s">
        <v>8</v>
      </c>
      <c r="I104" s="115" t="s">
        <v>8</v>
      </c>
      <c r="J104" s="115" t="s">
        <v>8</v>
      </c>
      <c r="K104" s="115" t="s">
        <v>8</v>
      </c>
      <c r="L104" s="38"/>
    </row>
    <row r="105" spans="1:12" ht="25.5" x14ac:dyDescent="0.2">
      <c r="A105" s="356"/>
      <c r="B105" s="356"/>
      <c r="C105" s="356"/>
      <c r="D105" s="114" t="s">
        <v>141</v>
      </c>
      <c r="E105" s="115">
        <v>2291</v>
      </c>
      <c r="F105" s="115" t="s">
        <v>2</v>
      </c>
      <c r="G105" s="115">
        <v>218</v>
      </c>
      <c r="H105" s="115" t="s">
        <v>2</v>
      </c>
      <c r="I105" s="115" t="s">
        <v>2</v>
      </c>
      <c r="J105" s="115">
        <v>525</v>
      </c>
      <c r="K105" s="115">
        <v>281</v>
      </c>
      <c r="L105" s="38"/>
    </row>
    <row r="106" spans="1:12" x14ac:dyDescent="0.2">
      <c r="E106" s="38"/>
      <c r="F106" s="38"/>
      <c r="G106" s="38"/>
      <c r="H106" s="38"/>
      <c r="I106" s="38"/>
      <c r="J106" s="38"/>
      <c r="K106" s="38"/>
      <c r="L106" s="38"/>
    </row>
    <row r="107" spans="1:12" ht="409.6" hidden="1" customHeight="1" x14ac:dyDescent="0.2"/>
  </sheetData>
  <mergeCells count="36">
    <mergeCell ref="A9:A105"/>
    <mergeCell ref="B9:B18"/>
    <mergeCell ref="C10:C15"/>
    <mergeCell ref="C16:C18"/>
    <mergeCell ref="B19:B30"/>
    <mergeCell ref="C20:C26"/>
    <mergeCell ref="C27:C30"/>
    <mergeCell ref="B89:B105"/>
    <mergeCell ref="C90:C95"/>
    <mergeCell ref="C96:C101"/>
    <mergeCell ref="C102:C105"/>
    <mergeCell ref="B31:B45"/>
    <mergeCell ref="C32:C36"/>
    <mergeCell ref="C37:C41"/>
    <mergeCell ref="C42:C45"/>
    <mergeCell ref="B46:B61"/>
    <mergeCell ref="C47:C49"/>
    <mergeCell ref="C50:C56"/>
    <mergeCell ref="C57:C61"/>
    <mergeCell ref="B62:B71"/>
    <mergeCell ref="C63:C68"/>
    <mergeCell ref="C69:C71"/>
    <mergeCell ref="B72:B88"/>
    <mergeCell ref="C73:C79"/>
    <mergeCell ref="C80:C88"/>
    <mergeCell ref="A2:D2"/>
    <mergeCell ref="A4:D7"/>
    <mergeCell ref="E7:K7"/>
    <mergeCell ref="F4:K4"/>
    <mergeCell ref="F5:F6"/>
    <mergeCell ref="G5:G6"/>
    <mergeCell ref="H5:H6"/>
    <mergeCell ref="I5:I6"/>
    <mergeCell ref="J5:J6"/>
    <mergeCell ref="K5:K6"/>
    <mergeCell ref="E4:E6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selection sqref="A1:A2"/>
    </sheetView>
  </sheetViews>
  <sheetFormatPr defaultRowHeight="12.75" x14ac:dyDescent="0.2"/>
  <cols>
    <col min="1" max="1" width="62.28515625" style="17" customWidth="1"/>
    <col min="2" max="2" width="12.85546875" style="17" customWidth="1"/>
    <col min="3" max="8" width="15" style="17" customWidth="1"/>
    <col min="9" max="16384" width="9.140625" style="17"/>
  </cols>
  <sheetData>
    <row r="1" spans="1:8" x14ac:dyDescent="0.2">
      <c r="A1" s="151" t="s">
        <v>237</v>
      </c>
    </row>
    <row r="2" spans="1:8" x14ac:dyDescent="0.2">
      <c r="A2" s="36" t="s">
        <v>238</v>
      </c>
    </row>
    <row r="4" spans="1:8" ht="15" customHeight="1" x14ac:dyDescent="0.2">
      <c r="A4" s="297" t="s">
        <v>262</v>
      </c>
      <c r="B4" s="296" t="s">
        <v>315</v>
      </c>
      <c r="C4" s="296" t="s">
        <v>316</v>
      </c>
      <c r="D4" s="296"/>
      <c r="E4" s="296"/>
      <c r="F4" s="296"/>
      <c r="G4" s="296"/>
      <c r="H4" s="296"/>
    </row>
    <row r="5" spans="1:8" ht="28.5" customHeight="1" x14ac:dyDescent="0.2">
      <c r="A5" s="297"/>
      <c r="B5" s="296"/>
      <c r="C5" s="296" t="s">
        <v>317</v>
      </c>
      <c r="D5" s="296" t="s">
        <v>318</v>
      </c>
      <c r="E5" s="296" t="s">
        <v>319</v>
      </c>
      <c r="F5" s="296" t="s">
        <v>320</v>
      </c>
      <c r="G5" s="296" t="s">
        <v>357</v>
      </c>
      <c r="H5" s="296" t="s">
        <v>322</v>
      </c>
    </row>
    <row r="6" spans="1:8" ht="28.5" customHeight="1" x14ac:dyDescent="0.2">
      <c r="A6" s="297"/>
      <c r="B6" s="296"/>
      <c r="C6" s="296"/>
      <c r="D6" s="296"/>
      <c r="E6" s="296"/>
      <c r="F6" s="296"/>
      <c r="G6" s="296"/>
      <c r="H6" s="296"/>
    </row>
    <row r="7" spans="1:8" ht="36.75" customHeight="1" x14ac:dyDescent="0.2">
      <c r="A7" s="297"/>
      <c r="B7" s="296" t="s">
        <v>358</v>
      </c>
      <c r="C7" s="296"/>
      <c r="D7" s="296"/>
      <c r="E7" s="296"/>
      <c r="F7" s="296"/>
      <c r="G7" s="296"/>
      <c r="H7" s="296"/>
    </row>
    <row r="8" spans="1:8" s="84" customFormat="1" x14ac:dyDescent="0.2">
      <c r="A8" s="173" t="s">
        <v>0</v>
      </c>
      <c r="B8" s="76">
        <v>88165</v>
      </c>
      <c r="C8" s="76">
        <v>16326</v>
      </c>
      <c r="D8" s="76">
        <v>37813</v>
      </c>
      <c r="E8" s="76">
        <v>11455</v>
      </c>
      <c r="F8" s="76">
        <v>4312</v>
      </c>
      <c r="G8" s="76">
        <v>10190</v>
      </c>
      <c r="H8" s="76">
        <v>8068</v>
      </c>
    </row>
    <row r="9" spans="1:8" s="84" customFormat="1" x14ac:dyDescent="0.2">
      <c r="A9" s="174" t="s">
        <v>13</v>
      </c>
      <c r="B9" s="76"/>
      <c r="C9" s="76"/>
      <c r="D9" s="76"/>
      <c r="E9" s="76"/>
      <c r="F9" s="76"/>
      <c r="G9" s="76"/>
      <c r="H9" s="76"/>
    </row>
    <row r="10" spans="1:8" x14ac:dyDescent="0.2">
      <c r="A10" s="175" t="s">
        <v>1</v>
      </c>
      <c r="B10" s="77">
        <v>40838</v>
      </c>
      <c r="C10" s="77">
        <v>7306</v>
      </c>
      <c r="D10" s="77">
        <v>29066</v>
      </c>
      <c r="E10" s="77">
        <v>2660</v>
      </c>
      <c r="F10" s="77">
        <v>1079</v>
      </c>
      <c r="G10" s="77">
        <v>611</v>
      </c>
      <c r="H10" s="77">
        <v>115</v>
      </c>
    </row>
    <row r="11" spans="1:8" x14ac:dyDescent="0.2">
      <c r="A11" s="176" t="s">
        <v>14</v>
      </c>
      <c r="B11" s="77"/>
      <c r="C11" s="77"/>
      <c r="D11" s="77"/>
      <c r="E11" s="77"/>
      <c r="F11" s="77"/>
      <c r="G11" s="77"/>
      <c r="H11" s="77"/>
    </row>
    <row r="12" spans="1:8" x14ac:dyDescent="0.2">
      <c r="A12" s="177" t="s">
        <v>15</v>
      </c>
      <c r="B12" s="77">
        <v>1312</v>
      </c>
      <c r="C12" s="77">
        <v>284</v>
      </c>
      <c r="D12" s="77">
        <v>772</v>
      </c>
      <c r="E12" s="77">
        <v>185</v>
      </c>
      <c r="F12" s="77">
        <v>29</v>
      </c>
      <c r="G12" s="77">
        <v>31</v>
      </c>
      <c r="H12" s="77">
        <v>11</v>
      </c>
    </row>
    <row r="13" spans="1:8" x14ac:dyDescent="0.2">
      <c r="A13" s="178" t="s">
        <v>16</v>
      </c>
      <c r="B13" s="77"/>
      <c r="C13" s="77"/>
      <c r="D13" s="77"/>
      <c r="E13" s="77"/>
      <c r="F13" s="77"/>
      <c r="G13" s="77"/>
      <c r="H13" s="77"/>
    </row>
    <row r="14" spans="1:8" x14ac:dyDescent="0.2">
      <c r="A14" s="177" t="s">
        <v>17</v>
      </c>
      <c r="B14" s="77">
        <v>3765</v>
      </c>
      <c r="C14" s="77">
        <v>748</v>
      </c>
      <c r="D14" s="77">
        <v>2392</v>
      </c>
      <c r="E14" s="77">
        <v>314</v>
      </c>
      <c r="F14" s="77">
        <v>154</v>
      </c>
      <c r="G14" s="179" t="s">
        <v>2</v>
      </c>
      <c r="H14" s="179" t="s">
        <v>2</v>
      </c>
    </row>
    <row r="15" spans="1:8" x14ac:dyDescent="0.2">
      <c r="A15" s="178" t="s">
        <v>17</v>
      </c>
      <c r="B15" s="77"/>
      <c r="C15" s="77"/>
      <c r="D15" s="77"/>
      <c r="E15" s="77"/>
      <c r="F15" s="77"/>
      <c r="G15" s="179"/>
      <c r="H15" s="179"/>
    </row>
    <row r="16" spans="1:8" x14ac:dyDescent="0.2">
      <c r="A16" s="177" t="s">
        <v>18</v>
      </c>
      <c r="B16" s="77">
        <v>9849</v>
      </c>
      <c r="C16" s="77">
        <v>1266</v>
      </c>
      <c r="D16" s="77">
        <v>6916</v>
      </c>
      <c r="E16" s="77">
        <v>983</v>
      </c>
      <c r="F16" s="77">
        <v>369</v>
      </c>
      <c r="G16" s="179" t="s">
        <v>2</v>
      </c>
      <c r="H16" s="179" t="s">
        <v>2</v>
      </c>
    </row>
    <row r="17" spans="1:8" x14ac:dyDescent="0.2">
      <c r="A17" s="178" t="s">
        <v>18</v>
      </c>
      <c r="B17" s="77"/>
      <c r="C17" s="77"/>
      <c r="D17" s="77"/>
      <c r="E17" s="77"/>
      <c r="F17" s="77"/>
      <c r="G17" s="179"/>
      <c r="H17" s="179"/>
    </row>
    <row r="18" spans="1:8" x14ac:dyDescent="0.2">
      <c r="A18" s="177" t="s">
        <v>19</v>
      </c>
      <c r="B18" s="77">
        <v>25912</v>
      </c>
      <c r="C18" s="77">
        <v>5008</v>
      </c>
      <c r="D18" s="77">
        <v>18986</v>
      </c>
      <c r="E18" s="77">
        <v>1178</v>
      </c>
      <c r="F18" s="77">
        <v>527</v>
      </c>
      <c r="G18" s="179" t="s">
        <v>2</v>
      </c>
      <c r="H18" s="179" t="s">
        <v>2</v>
      </c>
    </row>
    <row r="19" spans="1:8" x14ac:dyDescent="0.2">
      <c r="A19" s="178" t="s">
        <v>20</v>
      </c>
      <c r="B19" s="77"/>
      <c r="C19" s="77"/>
      <c r="D19" s="77"/>
      <c r="E19" s="77"/>
      <c r="F19" s="77"/>
      <c r="G19" s="179"/>
      <c r="H19" s="179"/>
    </row>
    <row r="20" spans="1:8" x14ac:dyDescent="0.2">
      <c r="A20" s="180" t="s">
        <v>3</v>
      </c>
      <c r="B20" s="77">
        <v>2913</v>
      </c>
      <c r="C20" s="77">
        <v>603</v>
      </c>
      <c r="D20" s="77">
        <v>251</v>
      </c>
      <c r="E20" s="77">
        <v>810</v>
      </c>
      <c r="F20" s="77">
        <v>196</v>
      </c>
      <c r="G20" s="77">
        <v>486</v>
      </c>
      <c r="H20" s="77">
        <v>567</v>
      </c>
    </row>
    <row r="21" spans="1:8" x14ac:dyDescent="0.2">
      <c r="A21" s="181" t="s">
        <v>21</v>
      </c>
      <c r="B21" s="77"/>
      <c r="C21" s="77"/>
      <c r="D21" s="77"/>
      <c r="E21" s="77"/>
      <c r="F21" s="77"/>
      <c r="G21" s="77"/>
      <c r="H21" s="77"/>
    </row>
    <row r="22" spans="1:8" x14ac:dyDescent="0.2">
      <c r="A22" s="175" t="s">
        <v>4</v>
      </c>
      <c r="B22" s="77">
        <v>44414</v>
      </c>
      <c r="C22" s="77">
        <v>8417</v>
      </c>
      <c r="D22" s="77">
        <v>8497</v>
      </c>
      <c r="E22" s="77">
        <v>7985</v>
      </c>
      <c r="F22" s="77">
        <v>3037</v>
      </c>
      <c r="G22" s="77">
        <v>9093</v>
      </c>
      <c r="H22" s="77">
        <v>7386</v>
      </c>
    </row>
    <row r="23" spans="1:8" x14ac:dyDescent="0.2">
      <c r="A23" s="176" t="s">
        <v>22</v>
      </c>
      <c r="B23" s="77"/>
      <c r="C23" s="77"/>
      <c r="D23" s="77"/>
      <c r="E23" s="77"/>
      <c r="F23" s="77"/>
      <c r="G23" s="77"/>
      <c r="H23" s="77"/>
    </row>
    <row r="24" spans="1:8" x14ac:dyDescent="0.2">
      <c r="A24" s="177" t="s">
        <v>6</v>
      </c>
      <c r="B24" s="77">
        <v>38591</v>
      </c>
      <c r="C24" s="77">
        <v>6004</v>
      </c>
      <c r="D24" s="77">
        <v>7452</v>
      </c>
      <c r="E24" s="77">
        <v>7123</v>
      </c>
      <c r="F24" s="77">
        <v>2379</v>
      </c>
      <c r="G24" s="77">
        <v>8877</v>
      </c>
      <c r="H24" s="77">
        <v>6755</v>
      </c>
    </row>
    <row r="25" spans="1:8" x14ac:dyDescent="0.2">
      <c r="A25" s="178" t="s">
        <v>29</v>
      </c>
      <c r="B25" s="77"/>
      <c r="C25" s="77"/>
      <c r="D25" s="77"/>
      <c r="E25" s="77"/>
      <c r="F25" s="77"/>
      <c r="G25" s="77"/>
      <c r="H25" s="77"/>
    </row>
    <row r="26" spans="1:8" x14ac:dyDescent="0.2">
      <c r="A26" s="182" t="s">
        <v>7</v>
      </c>
      <c r="B26" s="77">
        <v>35103</v>
      </c>
      <c r="C26" s="77">
        <v>5689</v>
      </c>
      <c r="D26" s="77">
        <v>7237</v>
      </c>
      <c r="E26" s="77">
        <v>6831</v>
      </c>
      <c r="F26" s="77">
        <v>2366</v>
      </c>
      <c r="G26" s="77">
        <v>6703</v>
      </c>
      <c r="H26" s="77">
        <v>6278</v>
      </c>
    </row>
    <row r="27" spans="1:8" x14ac:dyDescent="0.2">
      <c r="A27" s="183" t="s">
        <v>30</v>
      </c>
      <c r="B27" s="77"/>
      <c r="C27" s="77"/>
      <c r="D27" s="77"/>
      <c r="E27" s="77"/>
      <c r="F27" s="77"/>
      <c r="G27" s="77"/>
      <c r="H27" s="77"/>
    </row>
    <row r="28" spans="1:8" x14ac:dyDescent="0.2">
      <c r="A28" s="184" t="s">
        <v>23</v>
      </c>
      <c r="B28" s="179" t="s">
        <v>2</v>
      </c>
      <c r="C28" s="179" t="s">
        <v>2</v>
      </c>
      <c r="D28" s="179" t="s">
        <v>2</v>
      </c>
      <c r="E28" s="179" t="s">
        <v>2</v>
      </c>
      <c r="F28" s="179" t="s">
        <v>2</v>
      </c>
      <c r="G28" s="179" t="s">
        <v>2</v>
      </c>
      <c r="H28" s="179" t="s">
        <v>2</v>
      </c>
    </row>
    <row r="29" spans="1:8" x14ac:dyDescent="0.2">
      <c r="A29" s="185" t="s">
        <v>189</v>
      </c>
      <c r="B29" s="179"/>
      <c r="C29" s="179"/>
      <c r="D29" s="179"/>
      <c r="E29" s="179"/>
      <c r="F29" s="179"/>
      <c r="G29" s="179"/>
      <c r="H29" s="179"/>
    </row>
    <row r="30" spans="1:8" x14ac:dyDescent="0.2">
      <c r="A30" s="184" t="s">
        <v>24</v>
      </c>
      <c r="B30" s="77">
        <v>1676</v>
      </c>
      <c r="C30" s="179" t="s">
        <v>2</v>
      </c>
      <c r="D30" s="77">
        <v>117</v>
      </c>
      <c r="E30" s="179" t="s">
        <v>8</v>
      </c>
      <c r="F30" s="179" t="s">
        <v>8</v>
      </c>
      <c r="G30" s="179" t="s">
        <v>2</v>
      </c>
      <c r="H30" s="77">
        <v>1553</v>
      </c>
    </row>
    <row r="31" spans="1:8" x14ac:dyDescent="0.2">
      <c r="A31" s="185" t="s">
        <v>190</v>
      </c>
      <c r="B31" s="77"/>
      <c r="C31" s="179"/>
      <c r="D31" s="77"/>
      <c r="E31" s="179"/>
      <c r="F31" s="179"/>
      <c r="G31" s="179"/>
      <c r="H31" s="77"/>
    </row>
    <row r="32" spans="1:8" x14ac:dyDescent="0.2">
      <c r="A32" s="184" t="s">
        <v>25</v>
      </c>
      <c r="B32" s="77">
        <v>28122</v>
      </c>
      <c r="C32" s="77">
        <v>5647</v>
      </c>
      <c r="D32" s="77">
        <v>6750</v>
      </c>
      <c r="E32" s="77">
        <v>2081</v>
      </c>
      <c r="F32" s="77">
        <v>2365</v>
      </c>
      <c r="G32" s="77">
        <v>6559</v>
      </c>
      <c r="H32" s="77">
        <v>4720</v>
      </c>
    </row>
    <row r="33" spans="1:8" x14ac:dyDescent="0.2">
      <c r="A33" s="185" t="s">
        <v>191</v>
      </c>
      <c r="B33" s="77"/>
      <c r="C33" s="77"/>
      <c r="D33" s="77"/>
      <c r="E33" s="77"/>
      <c r="F33" s="77"/>
      <c r="G33" s="77"/>
      <c r="H33" s="77"/>
    </row>
    <row r="34" spans="1:8" x14ac:dyDescent="0.2">
      <c r="A34" s="184" t="s">
        <v>27</v>
      </c>
      <c r="B34" s="77">
        <v>274</v>
      </c>
      <c r="C34" s="179" t="s">
        <v>2</v>
      </c>
      <c r="D34" s="77">
        <v>187</v>
      </c>
      <c r="E34" s="179" t="s">
        <v>2</v>
      </c>
      <c r="F34" s="179" t="s">
        <v>8</v>
      </c>
      <c r="G34" s="77">
        <v>70</v>
      </c>
      <c r="H34" s="77">
        <v>3</v>
      </c>
    </row>
    <row r="35" spans="1:8" x14ac:dyDescent="0.2">
      <c r="A35" s="185" t="s">
        <v>192</v>
      </c>
      <c r="B35" s="77"/>
      <c r="C35" s="179"/>
      <c r="D35" s="77"/>
      <c r="E35" s="179"/>
      <c r="F35" s="179"/>
      <c r="G35" s="77"/>
      <c r="H35" s="77"/>
    </row>
    <row r="36" spans="1:8" x14ac:dyDescent="0.2">
      <c r="A36" s="184" t="s">
        <v>26</v>
      </c>
      <c r="B36" s="179" t="s">
        <v>2</v>
      </c>
      <c r="C36" s="179" t="s">
        <v>2</v>
      </c>
      <c r="D36" s="179" t="s">
        <v>2</v>
      </c>
      <c r="E36" s="179" t="s">
        <v>2</v>
      </c>
      <c r="F36" s="179" t="s">
        <v>2</v>
      </c>
      <c r="G36" s="179" t="s">
        <v>2</v>
      </c>
      <c r="H36" s="179" t="s">
        <v>2</v>
      </c>
    </row>
    <row r="37" spans="1:8" x14ac:dyDescent="0.2">
      <c r="A37" s="185" t="s">
        <v>193</v>
      </c>
      <c r="B37" s="179"/>
      <c r="C37" s="179"/>
      <c r="D37" s="179"/>
      <c r="E37" s="179"/>
      <c r="F37" s="179"/>
      <c r="G37" s="179"/>
      <c r="H37" s="179"/>
    </row>
    <row r="38" spans="1:8" x14ac:dyDescent="0.2">
      <c r="A38" s="184" t="s">
        <v>28</v>
      </c>
      <c r="B38" s="77">
        <v>4768</v>
      </c>
      <c r="C38" s="179" t="s">
        <v>2</v>
      </c>
      <c r="D38" s="179" t="s">
        <v>2</v>
      </c>
      <c r="E38" s="77">
        <v>4746</v>
      </c>
      <c r="F38" s="179" t="s">
        <v>8</v>
      </c>
      <c r="G38" s="179" t="s">
        <v>8</v>
      </c>
      <c r="H38" s="179" t="s">
        <v>2</v>
      </c>
    </row>
    <row r="39" spans="1:8" x14ac:dyDescent="0.2">
      <c r="A39" s="185" t="s">
        <v>194</v>
      </c>
      <c r="B39" s="77"/>
      <c r="C39" s="179"/>
      <c r="D39" s="179"/>
      <c r="E39" s="77"/>
      <c r="F39" s="179"/>
      <c r="G39" s="179"/>
      <c r="H39" s="179"/>
    </row>
    <row r="40" spans="1:8" x14ac:dyDescent="0.2">
      <c r="A40" s="182" t="s">
        <v>9</v>
      </c>
      <c r="B40" s="77">
        <v>3488</v>
      </c>
      <c r="C40" s="77">
        <v>316</v>
      </c>
      <c r="D40" s="77">
        <v>216</v>
      </c>
      <c r="E40" s="77">
        <v>292</v>
      </c>
      <c r="F40" s="77">
        <v>13</v>
      </c>
      <c r="G40" s="77">
        <v>2174</v>
      </c>
      <c r="H40" s="77">
        <v>477</v>
      </c>
    </row>
    <row r="41" spans="1:8" x14ac:dyDescent="0.2">
      <c r="A41" s="182" t="s">
        <v>31</v>
      </c>
      <c r="B41" s="77"/>
      <c r="C41" s="77"/>
      <c r="D41" s="77"/>
      <c r="E41" s="77"/>
      <c r="F41" s="77"/>
      <c r="G41" s="77"/>
      <c r="H41" s="77"/>
    </row>
    <row r="42" spans="1:8" x14ac:dyDescent="0.2">
      <c r="A42" s="177" t="s">
        <v>5</v>
      </c>
      <c r="B42" s="77">
        <v>5824</v>
      </c>
      <c r="C42" s="77">
        <v>2412</v>
      </c>
      <c r="D42" s="77">
        <v>1044</v>
      </c>
      <c r="E42" s="77">
        <v>862</v>
      </c>
      <c r="F42" s="77">
        <v>659</v>
      </c>
      <c r="G42" s="77">
        <v>216</v>
      </c>
      <c r="H42" s="77">
        <v>631</v>
      </c>
    </row>
    <row r="43" spans="1:8" x14ac:dyDescent="0.2">
      <c r="A43" s="178" t="s">
        <v>32</v>
      </c>
      <c r="B43" s="77"/>
      <c r="C43" s="77"/>
      <c r="D43" s="77"/>
      <c r="E43" s="77"/>
      <c r="F43" s="77"/>
      <c r="G43" s="77"/>
      <c r="H43" s="77"/>
    </row>
    <row r="46" spans="1:8" x14ac:dyDescent="0.2">
      <c r="A46" s="17" t="s">
        <v>235</v>
      </c>
    </row>
    <row r="47" spans="1:8" x14ac:dyDescent="0.2">
      <c r="A47" s="186" t="s">
        <v>236</v>
      </c>
    </row>
  </sheetData>
  <mergeCells count="10">
    <mergeCell ref="A4:A7"/>
    <mergeCell ref="B7:H7"/>
    <mergeCell ref="B4:B6"/>
    <mergeCell ref="C4:H4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sqref="A1:A2"/>
    </sheetView>
  </sheetViews>
  <sheetFormatPr defaultRowHeight="12.75" x14ac:dyDescent="0.2"/>
  <cols>
    <col min="1" max="1" width="41" style="17" customWidth="1"/>
    <col min="2" max="8" width="15.28515625" style="17" customWidth="1"/>
    <col min="9" max="16384" width="9.140625" style="17"/>
  </cols>
  <sheetData>
    <row r="1" spans="1:10" x14ac:dyDescent="0.2">
      <c r="A1" s="151" t="s">
        <v>240</v>
      </c>
    </row>
    <row r="2" spans="1:10" x14ac:dyDescent="0.2">
      <c r="A2" s="36" t="s">
        <v>239</v>
      </c>
    </row>
    <row r="3" spans="1:10" x14ac:dyDescent="0.2">
      <c r="J3" s="88"/>
    </row>
    <row r="4" spans="1:10" ht="15" customHeight="1" x14ac:dyDescent="0.2">
      <c r="A4" s="297" t="s">
        <v>262</v>
      </c>
      <c r="B4" s="296" t="s">
        <v>315</v>
      </c>
      <c r="C4" s="296" t="s">
        <v>316</v>
      </c>
      <c r="D4" s="296"/>
      <c r="E4" s="296"/>
      <c r="F4" s="296"/>
      <c r="G4" s="296"/>
      <c r="H4" s="296"/>
    </row>
    <row r="5" spans="1:10" ht="33.75" customHeight="1" x14ac:dyDescent="0.2">
      <c r="A5" s="297"/>
      <c r="B5" s="296"/>
      <c r="C5" s="296" t="s">
        <v>317</v>
      </c>
      <c r="D5" s="296" t="s">
        <v>318</v>
      </c>
      <c r="E5" s="296" t="s">
        <v>319</v>
      </c>
      <c r="F5" s="296" t="s">
        <v>320</v>
      </c>
      <c r="G5" s="296" t="s">
        <v>357</v>
      </c>
      <c r="H5" s="296" t="s">
        <v>322</v>
      </c>
    </row>
    <row r="6" spans="1:10" ht="33.75" customHeight="1" x14ac:dyDescent="0.2">
      <c r="A6" s="297"/>
      <c r="B6" s="296"/>
      <c r="C6" s="296"/>
      <c r="D6" s="296"/>
      <c r="E6" s="296"/>
      <c r="F6" s="296"/>
      <c r="G6" s="296"/>
      <c r="H6" s="296"/>
    </row>
    <row r="7" spans="1:10" ht="35.25" customHeight="1" x14ac:dyDescent="0.2">
      <c r="A7" s="297"/>
      <c r="B7" s="296" t="s">
        <v>358</v>
      </c>
      <c r="C7" s="296"/>
      <c r="D7" s="296"/>
      <c r="E7" s="296"/>
      <c r="F7" s="296"/>
      <c r="G7" s="296"/>
      <c r="H7" s="296"/>
    </row>
    <row r="8" spans="1:10" x14ac:dyDescent="0.2">
      <c r="A8" s="98" t="s">
        <v>33</v>
      </c>
      <c r="B8" s="91">
        <v>54804</v>
      </c>
      <c r="C8" s="91">
        <v>10135</v>
      </c>
      <c r="D8" s="91">
        <v>13961</v>
      </c>
      <c r="E8" s="91">
        <v>9889</v>
      </c>
      <c r="F8" s="91">
        <v>3799</v>
      </c>
      <c r="G8" s="91">
        <v>9510</v>
      </c>
      <c r="H8" s="91">
        <v>7510</v>
      </c>
    </row>
    <row r="9" spans="1:10" ht="15" customHeight="1" x14ac:dyDescent="0.2">
      <c r="A9" s="100" t="s">
        <v>37</v>
      </c>
      <c r="B9" s="91"/>
      <c r="C9" s="91"/>
      <c r="D9" s="91"/>
      <c r="E9" s="91"/>
      <c r="F9" s="91"/>
      <c r="G9" s="91"/>
      <c r="H9" s="91"/>
    </row>
    <row r="10" spans="1:10" x14ac:dyDescent="0.2">
      <c r="A10" s="101" t="s">
        <v>38</v>
      </c>
      <c r="B10" s="93">
        <v>4883</v>
      </c>
      <c r="C10" s="93">
        <v>2619</v>
      </c>
      <c r="D10" s="93">
        <v>571</v>
      </c>
      <c r="E10" s="93">
        <v>540</v>
      </c>
      <c r="F10" s="93">
        <v>256</v>
      </c>
      <c r="G10" s="93">
        <v>246</v>
      </c>
      <c r="H10" s="93">
        <v>651</v>
      </c>
    </row>
    <row r="11" spans="1:10" ht="25.5" x14ac:dyDescent="0.2">
      <c r="A11" s="102" t="s">
        <v>39</v>
      </c>
      <c r="B11" s="93"/>
      <c r="C11" s="93"/>
      <c r="D11" s="93"/>
      <c r="E11" s="93"/>
      <c r="F11" s="93"/>
      <c r="G11" s="93"/>
      <c r="H11" s="93"/>
    </row>
    <row r="12" spans="1:10" x14ac:dyDescent="0.2">
      <c r="A12" s="101" t="s">
        <v>34</v>
      </c>
      <c r="B12" s="93">
        <v>8068</v>
      </c>
      <c r="C12" s="93">
        <v>1122</v>
      </c>
      <c r="D12" s="93">
        <v>4370</v>
      </c>
      <c r="E12" s="93">
        <v>1195</v>
      </c>
      <c r="F12" s="93">
        <v>988</v>
      </c>
      <c r="G12" s="93">
        <v>319</v>
      </c>
      <c r="H12" s="93">
        <v>74</v>
      </c>
    </row>
    <row r="13" spans="1:10" x14ac:dyDescent="0.2">
      <c r="A13" s="101" t="s">
        <v>41</v>
      </c>
      <c r="B13" s="93"/>
      <c r="C13" s="93"/>
      <c r="D13" s="93"/>
      <c r="E13" s="93"/>
      <c r="F13" s="93"/>
      <c r="G13" s="93"/>
      <c r="H13" s="93"/>
    </row>
    <row r="14" spans="1:10" x14ac:dyDescent="0.2">
      <c r="A14" s="103" t="s">
        <v>42</v>
      </c>
      <c r="B14" s="93">
        <v>1245</v>
      </c>
      <c r="C14" s="93">
        <v>380</v>
      </c>
      <c r="D14" s="93">
        <v>244</v>
      </c>
      <c r="E14" s="93">
        <v>26</v>
      </c>
      <c r="F14" s="93">
        <v>478</v>
      </c>
      <c r="G14" s="93">
        <v>117</v>
      </c>
      <c r="H14" s="93">
        <v>0</v>
      </c>
    </row>
    <row r="15" spans="1:10" x14ac:dyDescent="0.2">
      <c r="A15" s="104" t="s">
        <v>43</v>
      </c>
      <c r="B15" s="93"/>
      <c r="C15" s="93"/>
      <c r="D15" s="93"/>
      <c r="E15" s="93"/>
      <c r="F15" s="93"/>
      <c r="G15" s="93"/>
      <c r="H15" s="93"/>
    </row>
    <row r="16" spans="1:10" x14ac:dyDescent="0.2">
      <c r="A16" s="101" t="s">
        <v>35</v>
      </c>
      <c r="B16" s="93">
        <v>38591</v>
      </c>
      <c r="C16" s="93">
        <v>6004</v>
      </c>
      <c r="D16" s="93">
        <v>7452</v>
      </c>
      <c r="E16" s="93">
        <v>7123</v>
      </c>
      <c r="F16" s="93">
        <v>2379</v>
      </c>
      <c r="G16" s="93">
        <v>8877</v>
      </c>
      <c r="H16" s="93">
        <v>6755</v>
      </c>
    </row>
    <row r="17" spans="1:8" x14ac:dyDescent="0.2">
      <c r="A17" s="102" t="s">
        <v>29</v>
      </c>
      <c r="B17" s="93"/>
      <c r="C17" s="93"/>
      <c r="D17" s="93"/>
      <c r="E17" s="93"/>
      <c r="F17" s="93"/>
      <c r="G17" s="93"/>
      <c r="H17" s="93"/>
    </row>
    <row r="18" spans="1:8" x14ac:dyDescent="0.2">
      <c r="A18" s="101" t="s">
        <v>36</v>
      </c>
      <c r="B18" s="93">
        <v>3264</v>
      </c>
      <c r="C18" s="93">
        <v>391</v>
      </c>
      <c r="D18" s="93">
        <v>1567</v>
      </c>
      <c r="E18" s="93">
        <v>1031</v>
      </c>
      <c r="F18" s="93">
        <v>177</v>
      </c>
      <c r="G18" s="93">
        <v>68</v>
      </c>
      <c r="H18" s="93">
        <v>29</v>
      </c>
    </row>
    <row r="19" spans="1:8" x14ac:dyDescent="0.2">
      <c r="A19" s="105" t="s">
        <v>32</v>
      </c>
      <c r="B19" s="93"/>
      <c r="C19" s="93"/>
      <c r="D19" s="93"/>
      <c r="E19" s="93"/>
      <c r="F19" s="93"/>
      <c r="G19" s="93"/>
      <c r="H19" s="93"/>
    </row>
    <row r="22" spans="1:8" x14ac:dyDescent="0.2">
      <c r="A22" s="17" t="s">
        <v>235</v>
      </c>
    </row>
    <row r="23" spans="1:8" x14ac:dyDescent="0.2">
      <c r="A23" s="186" t="s">
        <v>236</v>
      </c>
    </row>
  </sheetData>
  <mergeCells count="10">
    <mergeCell ref="A4:A7"/>
    <mergeCell ref="B4:B6"/>
    <mergeCell ref="C4:H4"/>
    <mergeCell ref="C5:C6"/>
    <mergeCell ref="D5:D6"/>
    <mergeCell ref="E5:E6"/>
    <mergeCell ref="F5:F6"/>
    <mergeCell ref="G5:G6"/>
    <mergeCell ref="H5:H6"/>
    <mergeCell ref="B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="79" zoomScaleNormal="79" workbookViewId="0">
      <selection sqref="A1:K1"/>
    </sheetView>
  </sheetViews>
  <sheetFormatPr defaultRowHeight="12.75" x14ac:dyDescent="0.2"/>
  <cols>
    <col min="1" max="1" width="64.85546875" style="203" customWidth="1"/>
    <col min="2" max="6" width="17.42578125" style="203" customWidth="1"/>
    <col min="7" max="7" width="19" style="203" customWidth="1"/>
    <col min="8" max="14" width="17.42578125" style="203" customWidth="1"/>
    <col min="15" max="16384" width="9.140625" style="203"/>
  </cols>
  <sheetData>
    <row r="1" spans="1:15" ht="15" customHeight="1" x14ac:dyDescent="0.2">
      <c r="A1" s="15" t="s">
        <v>156</v>
      </c>
      <c r="B1" s="15"/>
      <c r="C1" s="15"/>
      <c r="D1" s="15"/>
      <c r="E1" s="16"/>
      <c r="F1" s="16"/>
      <c r="G1" s="16"/>
    </row>
    <row r="2" spans="1:15" x14ac:dyDescent="0.2">
      <c r="A2" s="202" t="s">
        <v>157</v>
      </c>
      <c r="B2" s="202"/>
      <c r="C2" s="202"/>
      <c r="D2" s="202"/>
      <c r="E2" s="202"/>
      <c r="F2" s="202"/>
      <c r="G2" s="202"/>
    </row>
    <row r="4" spans="1:15" ht="15.75" customHeight="1" x14ac:dyDescent="0.2">
      <c r="A4" s="205" t="s">
        <v>262</v>
      </c>
      <c r="B4" s="205" t="s">
        <v>263</v>
      </c>
      <c r="C4" s="199" t="s">
        <v>264</v>
      </c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1"/>
    </row>
    <row r="5" spans="1:15" ht="39.75" customHeight="1" x14ac:dyDescent="0.2">
      <c r="A5" s="242"/>
      <c r="B5" s="242"/>
      <c r="C5" s="205" t="s">
        <v>265</v>
      </c>
      <c r="D5" s="219" t="s">
        <v>266</v>
      </c>
      <c r="E5" s="219"/>
      <c r="F5" s="219"/>
      <c r="G5" s="219"/>
      <c r="H5" s="219" t="s">
        <v>267</v>
      </c>
      <c r="I5" s="219" t="s">
        <v>268</v>
      </c>
      <c r="J5" s="219" t="s">
        <v>269</v>
      </c>
      <c r="K5" s="219" t="s">
        <v>270</v>
      </c>
      <c r="L5" s="219" t="s">
        <v>271</v>
      </c>
      <c r="M5" s="219" t="s">
        <v>272</v>
      </c>
      <c r="N5" s="219" t="s">
        <v>273</v>
      </c>
    </row>
    <row r="6" spans="1:15" ht="51.75" customHeight="1" x14ac:dyDescent="0.2">
      <c r="A6" s="242"/>
      <c r="B6" s="242"/>
      <c r="C6" s="242"/>
      <c r="D6" s="205" t="s">
        <v>274</v>
      </c>
      <c r="E6" s="205" t="s">
        <v>275</v>
      </c>
      <c r="F6" s="205" t="s">
        <v>276</v>
      </c>
      <c r="G6" s="205" t="s">
        <v>277</v>
      </c>
      <c r="H6" s="205"/>
      <c r="I6" s="205"/>
      <c r="J6" s="205"/>
      <c r="K6" s="205"/>
      <c r="L6" s="205"/>
      <c r="M6" s="205"/>
      <c r="N6" s="205"/>
    </row>
    <row r="7" spans="1:15" ht="29.25" customHeight="1" x14ac:dyDescent="0.2">
      <c r="A7" s="243"/>
      <c r="B7" s="243"/>
      <c r="C7" s="206" t="s">
        <v>278</v>
      </c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4"/>
    </row>
    <row r="8" spans="1:15" x14ac:dyDescent="0.2">
      <c r="A8" s="18" t="s">
        <v>0</v>
      </c>
      <c r="B8" s="86">
        <v>4871</v>
      </c>
      <c r="C8" s="244">
        <v>17943044.600000001</v>
      </c>
      <c r="D8" s="244">
        <v>6463475.2999999998</v>
      </c>
      <c r="E8" s="244">
        <v>4131986.5</v>
      </c>
      <c r="F8" s="244">
        <v>42368.5</v>
      </c>
      <c r="G8" s="244">
        <v>2289120.2999999998</v>
      </c>
      <c r="H8" s="244">
        <v>6699.3</v>
      </c>
      <c r="I8" s="244">
        <v>19592.7</v>
      </c>
      <c r="J8" s="244">
        <v>28212.7</v>
      </c>
      <c r="K8" s="244">
        <v>516685.7</v>
      </c>
      <c r="L8" s="244">
        <v>21375</v>
      </c>
      <c r="M8" s="244">
        <v>981123.4</v>
      </c>
      <c r="N8" s="244">
        <v>9905880.5</v>
      </c>
    </row>
    <row r="9" spans="1:15" x14ac:dyDescent="0.2">
      <c r="A9" s="20" t="s">
        <v>13</v>
      </c>
      <c r="B9" s="86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</row>
    <row r="10" spans="1:15" x14ac:dyDescent="0.2">
      <c r="A10" s="21" t="s">
        <v>1</v>
      </c>
      <c r="B10" s="245">
        <v>4250</v>
      </c>
      <c r="C10" s="246">
        <v>11782491.699999999</v>
      </c>
      <c r="D10" s="246">
        <v>1597920.9</v>
      </c>
      <c r="E10" s="246">
        <v>789926.1</v>
      </c>
      <c r="F10" s="246">
        <v>20632.400000000001</v>
      </c>
      <c r="G10" s="246">
        <v>787362.4</v>
      </c>
      <c r="H10" s="246">
        <v>2143.3000000000002</v>
      </c>
      <c r="I10" s="246">
        <v>10490.8</v>
      </c>
      <c r="J10" s="246">
        <v>10658.4</v>
      </c>
      <c r="K10" s="246">
        <v>313716.59999999998</v>
      </c>
      <c r="L10" s="246">
        <v>878.3</v>
      </c>
      <c r="M10" s="246">
        <v>522402.3</v>
      </c>
      <c r="N10" s="246">
        <v>9324281.0999999996</v>
      </c>
    </row>
    <row r="11" spans="1:15" x14ac:dyDescent="0.2">
      <c r="A11" s="24" t="s">
        <v>14</v>
      </c>
      <c r="B11" s="245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</row>
    <row r="12" spans="1:15" x14ac:dyDescent="0.2">
      <c r="A12" s="21" t="s">
        <v>15</v>
      </c>
      <c r="B12" s="245">
        <v>1157</v>
      </c>
      <c r="C12" s="246">
        <v>1040287.9</v>
      </c>
      <c r="D12" s="246">
        <v>78715.399999999994</v>
      </c>
      <c r="E12" s="246">
        <v>9023.1</v>
      </c>
      <c r="F12" s="246">
        <v>1696.4</v>
      </c>
      <c r="G12" s="246">
        <v>67995.899999999994</v>
      </c>
      <c r="H12" s="246">
        <v>386.7</v>
      </c>
      <c r="I12" s="246">
        <v>819.7</v>
      </c>
      <c r="J12" s="246">
        <v>202.8</v>
      </c>
      <c r="K12" s="246">
        <v>36655.800000000003</v>
      </c>
      <c r="L12" s="246">
        <v>91.5</v>
      </c>
      <c r="M12" s="246">
        <v>53477.5</v>
      </c>
      <c r="N12" s="246">
        <v>869938.5</v>
      </c>
      <c r="O12" s="247"/>
    </row>
    <row r="13" spans="1:15" x14ac:dyDescent="0.2">
      <c r="A13" s="24" t="s">
        <v>16</v>
      </c>
      <c r="B13" s="245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7"/>
    </row>
    <row r="14" spans="1:15" x14ac:dyDescent="0.2">
      <c r="A14" s="21" t="s">
        <v>17</v>
      </c>
      <c r="B14" s="245">
        <v>1112</v>
      </c>
      <c r="C14" s="246">
        <v>1117086.6000000001</v>
      </c>
      <c r="D14" s="246">
        <v>245615.4</v>
      </c>
      <c r="E14" s="246">
        <v>23777</v>
      </c>
      <c r="F14" s="246">
        <v>3017.7</v>
      </c>
      <c r="G14" s="246">
        <v>218820.7</v>
      </c>
      <c r="H14" s="28" t="s">
        <v>2</v>
      </c>
      <c r="I14" s="246">
        <v>4894.8</v>
      </c>
      <c r="J14" s="246">
        <v>4182.3</v>
      </c>
      <c r="K14" s="246">
        <v>13550.1</v>
      </c>
      <c r="L14" s="28" t="s">
        <v>2</v>
      </c>
      <c r="M14" s="246">
        <v>66223.8</v>
      </c>
      <c r="N14" s="246">
        <v>781905.4</v>
      </c>
      <c r="O14" s="247"/>
    </row>
    <row r="15" spans="1:15" x14ac:dyDescent="0.2">
      <c r="A15" s="24" t="s">
        <v>17</v>
      </c>
      <c r="B15" s="245"/>
      <c r="C15" s="246"/>
      <c r="D15" s="246"/>
      <c r="E15" s="246"/>
      <c r="F15" s="246"/>
      <c r="G15" s="246"/>
      <c r="H15" s="28"/>
      <c r="I15" s="246"/>
      <c r="J15" s="246"/>
      <c r="K15" s="246"/>
      <c r="L15" s="28"/>
      <c r="M15" s="246"/>
      <c r="N15" s="246"/>
      <c r="O15" s="247"/>
    </row>
    <row r="16" spans="1:15" x14ac:dyDescent="0.2">
      <c r="A16" s="21" t="s">
        <v>18</v>
      </c>
      <c r="B16" s="245">
        <v>1281</v>
      </c>
      <c r="C16" s="246">
        <v>2511030.2000000002</v>
      </c>
      <c r="D16" s="246">
        <v>599603.1</v>
      </c>
      <c r="E16" s="246">
        <v>341503.5</v>
      </c>
      <c r="F16" s="246">
        <v>13802.1</v>
      </c>
      <c r="G16" s="246">
        <v>244297.5</v>
      </c>
      <c r="H16" s="28" t="s">
        <v>2</v>
      </c>
      <c r="I16" s="246">
        <v>2207.6999999999998</v>
      </c>
      <c r="J16" s="246">
        <v>3734.1</v>
      </c>
      <c r="K16" s="246">
        <v>130958.39999999999</v>
      </c>
      <c r="L16" s="28" t="s">
        <v>2</v>
      </c>
      <c r="M16" s="246">
        <v>156815.29999999999</v>
      </c>
      <c r="N16" s="246">
        <v>1616250</v>
      </c>
      <c r="O16" s="247"/>
    </row>
    <row r="17" spans="1:15" x14ac:dyDescent="0.2">
      <c r="A17" s="24" t="s">
        <v>18</v>
      </c>
      <c r="B17" s="245"/>
      <c r="C17" s="246"/>
      <c r="D17" s="246"/>
      <c r="E17" s="246"/>
      <c r="F17" s="246"/>
      <c r="G17" s="246"/>
      <c r="H17" s="28"/>
      <c r="I17" s="246"/>
      <c r="J17" s="246"/>
      <c r="K17" s="246"/>
      <c r="L17" s="28"/>
      <c r="M17" s="246"/>
      <c r="N17" s="246"/>
      <c r="O17" s="247"/>
    </row>
    <row r="18" spans="1:15" x14ac:dyDescent="0.2">
      <c r="A18" s="21" t="s">
        <v>19</v>
      </c>
      <c r="B18" s="245">
        <v>700</v>
      </c>
      <c r="C18" s="246">
        <v>7114087</v>
      </c>
      <c r="D18" s="246">
        <v>673987</v>
      </c>
      <c r="E18" s="246">
        <v>415622.5</v>
      </c>
      <c r="F18" s="246">
        <v>2116.1999999999998</v>
      </c>
      <c r="G18" s="246">
        <v>256248.3</v>
      </c>
      <c r="H18" s="246">
        <v>85.1</v>
      </c>
      <c r="I18" s="246">
        <v>2568.6</v>
      </c>
      <c r="J18" s="246">
        <v>2539.1999999999998</v>
      </c>
      <c r="K18" s="246">
        <v>132552.29999999999</v>
      </c>
      <c r="L18" s="246">
        <v>281.89999999999998</v>
      </c>
      <c r="M18" s="246">
        <v>245885.7</v>
      </c>
      <c r="N18" s="246">
        <v>6056187.2000000002</v>
      </c>
      <c r="O18" s="247"/>
    </row>
    <row r="19" spans="1:15" x14ac:dyDescent="0.2">
      <c r="A19" s="24" t="s">
        <v>20</v>
      </c>
      <c r="B19" s="245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7"/>
    </row>
    <row r="20" spans="1:15" x14ac:dyDescent="0.2">
      <c r="A20" s="21" t="s">
        <v>3</v>
      </c>
      <c r="B20" s="245">
        <v>354</v>
      </c>
      <c r="C20" s="246">
        <v>530169</v>
      </c>
      <c r="D20" s="246">
        <v>345352.6</v>
      </c>
      <c r="E20" s="246">
        <v>251243.5</v>
      </c>
      <c r="F20" s="246">
        <v>7670.9</v>
      </c>
      <c r="G20" s="246">
        <v>86438.2</v>
      </c>
      <c r="H20" s="28" t="s">
        <v>2</v>
      </c>
      <c r="I20" s="246">
        <v>670.2</v>
      </c>
      <c r="J20" s="246">
        <v>3925.6</v>
      </c>
      <c r="K20" s="246">
        <v>31611.8</v>
      </c>
      <c r="L20" s="28" t="s">
        <v>2</v>
      </c>
      <c r="M20" s="246">
        <v>57828.4</v>
      </c>
      <c r="N20" s="246">
        <v>77054</v>
      </c>
      <c r="O20" s="247"/>
    </row>
    <row r="21" spans="1:15" x14ac:dyDescent="0.2">
      <c r="A21" s="24" t="s">
        <v>21</v>
      </c>
      <c r="B21" s="245"/>
      <c r="C21" s="246"/>
      <c r="D21" s="246"/>
      <c r="E21" s="246"/>
      <c r="F21" s="246"/>
      <c r="G21" s="246"/>
      <c r="H21" s="28"/>
      <c r="I21" s="246"/>
      <c r="J21" s="246"/>
      <c r="K21" s="246"/>
      <c r="L21" s="28"/>
      <c r="M21" s="246"/>
      <c r="N21" s="246"/>
      <c r="O21" s="247"/>
    </row>
    <row r="22" spans="1:15" ht="15" customHeight="1" x14ac:dyDescent="0.2">
      <c r="A22" s="21" t="s">
        <v>4</v>
      </c>
      <c r="B22" s="245">
        <v>267</v>
      </c>
      <c r="C22" s="246">
        <v>5630383.9000000004</v>
      </c>
      <c r="D22" s="246">
        <v>4520201.8</v>
      </c>
      <c r="E22" s="246">
        <v>3090816.9</v>
      </c>
      <c r="F22" s="246">
        <v>14065.2</v>
      </c>
      <c r="G22" s="246">
        <v>1415319.7</v>
      </c>
      <c r="H22" s="28" t="s">
        <v>2</v>
      </c>
      <c r="I22" s="246">
        <v>8431.7000000000007</v>
      </c>
      <c r="J22" s="246">
        <v>13628.7</v>
      </c>
      <c r="K22" s="246">
        <v>171357.3</v>
      </c>
      <c r="L22" s="28" t="s">
        <v>2</v>
      </c>
      <c r="M22" s="246">
        <v>400892.7</v>
      </c>
      <c r="N22" s="246">
        <v>504545.4</v>
      </c>
      <c r="O22" s="247"/>
    </row>
    <row r="23" spans="1:15" ht="15" customHeight="1" x14ac:dyDescent="0.2">
      <c r="A23" s="24" t="s">
        <v>22</v>
      </c>
      <c r="B23" s="245"/>
      <c r="C23" s="246"/>
      <c r="D23" s="246"/>
      <c r="E23" s="246"/>
      <c r="F23" s="246"/>
      <c r="G23" s="246"/>
      <c r="H23" s="28"/>
      <c r="I23" s="246"/>
      <c r="J23" s="246"/>
      <c r="K23" s="246"/>
      <c r="L23" s="28"/>
      <c r="M23" s="246"/>
      <c r="N23" s="246"/>
      <c r="O23" s="247"/>
    </row>
    <row r="24" spans="1:15" x14ac:dyDescent="0.2">
      <c r="A24" s="21" t="s">
        <v>6</v>
      </c>
      <c r="B24" s="245">
        <v>206</v>
      </c>
      <c r="C24" s="246">
        <v>4196838.9000000004</v>
      </c>
      <c r="D24" s="246">
        <v>3360497.1</v>
      </c>
      <c r="E24" s="246">
        <v>2218948.7000000002</v>
      </c>
      <c r="F24" s="246">
        <v>11405.2</v>
      </c>
      <c r="G24" s="246">
        <v>1130143.2</v>
      </c>
      <c r="H24" s="28" t="s">
        <v>2</v>
      </c>
      <c r="I24" s="246">
        <v>7138.3</v>
      </c>
      <c r="J24" s="246">
        <v>7358.6</v>
      </c>
      <c r="K24" s="246">
        <v>115545.60000000001</v>
      </c>
      <c r="L24" s="28" t="s">
        <v>2</v>
      </c>
      <c r="M24" s="246">
        <v>303092.7</v>
      </c>
      <c r="N24" s="246">
        <v>394265</v>
      </c>
      <c r="O24" s="247"/>
    </row>
    <row r="25" spans="1:15" x14ac:dyDescent="0.2">
      <c r="A25" s="24" t="s">
        <v>29</v>
      </c>
      <c r="B25" s="245"/>
      <c r="C25" s="246"/>
      <c r="D25" s="246"/>
      <c r="E25" s="246"/>
      <c r="F25" s="246"/>
      <c r="G25" s="246"/>
      <c r="H25" s="28"/>
      <c r="I25" s="246"/>
      <c r="J25" s="246"/>
      <c r="K25" s="246"/>
      <c r="L25" s="28"/>
      <c r="M25" s="246"/>
      <c r="N25" s="246"/>
      <c r="O25" s="247"/>
    </row>
    <row r="26" spans="1:15" x14ac:dyDescent="0.2">
      <c r="A26" s="21" t="s">
        <v>7</v>
      </c>
      <c r="B26" s="245">
        <v>109</v>
      </c>
      <c r="C26" s="246">
        <v>3897642.2</v>
      </c>
      <c r="D26" s="246">
        <v>3273369.6000000001</v>
      </c>
      <c r="E26" s="246">
        <v>2150680</v>
      </c>
      <c r="F26" s="246">
        <v>11062.3</v>
      </c>
      <c r="G26" s="246">
        <v>1111627.3</v>
      </c>
      <c r="H26" s="246">
        <v>1818.7</v>
      </c>
      <c r="I26" s="246">
        <v>6282.8</v>
      </c>
      <c r="J26" s="246" t="s">
        <v>2</v>
      </c>
      <c r="K26" s="246">
        <v>109650.2</v>
      </c>
      <c r="L26" s="28" t="s">
        <v>2</v>
      </c>
      <c r="M26" s="246">
        <v>292677.40000000002</v>
      </c>
      <c r="N26" s="246">
        <v>203540.2</v>
      </c>
      <c r="O26" s="247"/>
    </row>
    <row r="27" spans="1:15" x14ac:dyDescent="0.2">
      <c r="A27" s="24" t="s">
        <v>30</v>
      </c>
      <c r="B27" s="245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7"/>
    </row>
    <row r="28" spans="1:15" x14ac:dyDescent="0.2">
      <c r="A28" s="21" t="s">
        <v>23</v>
      </c>
      <c r="B28" s="245">
        <v>2</v>
      </c>
      <c r="C28" s="28" t="s">
        <v>2</v>
      </c>
      <c r="D28" s="28" t="s">
        <v>2</v>
      </c>
      <c r="E28" s="28" t="s">
        <v>2</v>
      </c>
      <c r="F28" s="28" t="s">
        <v>2</v>
      </c>
      <c r="G28" s="28" t="s">
        <v>2</v>
      </c>
      <c r="H28" s="28" t="s">
        <v>2</v>
      </c>
      <c r="I28" s="28" t="s">
        <v>2</v>
      </c>
      <c r="J28" s="28" t="s">
        <v>2</v>
      </c>
      <c r="K28" s="28" t="s">
        <v>2</v>
      </c>
      <c r="L28" s="28" t="s">
        <v>2</v>
      </c>
      <c r="M28" s="28" t="s">
        <v>2</v>
      </c>
      <c r="N28" s="28" t="s">
        <v>2</v>
      </c>
      <c r="O28" s="247"/>
    </row>
    <row r="29" spans="1:15" x14ac:dyDescent="0.2">
      <c r="A29" s="24" t="s">
        <v>189</v>
      </c>
      <c r="B29" s="245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47"/>
    </row>
    <row r="30" spans="1:15" x14ac:dyDescent="0.2">
      <c r="A30" s="21" t="s">
        <v>24</v>
      </c>
      <c r="B30" s="245">
        <v>19</v>
      </c>
      <c r="C30" s="246">
        <v>137079.4</v>
      </c>
      <c r="D30" s="246">
        <v>116227.2</v>
      </c>
      <c r="E30" s="246">
        <v>115191</v>
      </c>
      <c r="F30" s="35" t="s">
        <v>8</v>
      </c>
      <c r="G30" s="246">
        <v>1036.2</v>
      </c>
      <c r="H30" s="35" t="s">
        <v>8</v>
      </c>
      <c r="I30" s="28" t="s">
        <v>2</v>
      </c>
      <c r="J30" s="28" t="s">
        <v>2</v>
      </c>
      <c r="K30" s="35" t="s">
        <v>8</v>
      </c>
      <c r="L30" s="35" t="s">
        <v>8</v>
      </c>
      <c r="M30" s="28" t="s">
        <v>2</v>
      </c>
      <c r="N30" s="246">
        <v>20378.8</v>
      </c>
      <c r="O30" s="247"/>
    </row>
    <row r="31" spans="1:15" x14ac:dyDescent="0.2">
      <c r="A31" s="24" t="s">
        <v>190</v>
      </c>
      <c r="B31" s="245"/>
      <c r="C31" s="246"/>
      <c r="D31" s="246"/>
      <c r="E31" s="246"/>
      <c r="F31" s="35"/>
      <c r="G31" s="246"/>
      <c r="H31" s="35"/>
      <c r="I31" s="28"/>
      <c r="J31" s="28"/>
      <c r="K31" s="35"/>
      <c r="L31" s="35"/>
      <c r="M31" s="28"/>
      <c r="N31" s="246"/>
      <c r="O31" s="247"/>
    </row>
    <row r="32" spans="1:15" x14ac:dyDescent="0.2">
      <c r="A32" s="21" t="s">
        <v>25</v>
      </c>
      <c r="B32" s="245">
        <v>72</v>
      </c>
      <c r="C32" s="246">
        <v>3265330.7</v>
      </c>
      <c r="D32" s="246">
        <v>2743604.7</v>
      </c>
      <c r="E32" s="246">
        <v>1776470.7</v>
      </c>
      <c r="F32" s="246">
        <v>10964.9</v>
      </c>
      <c r="G32" s="246">
        <v>956169.1</v>
      </c>
      <c r="H32" s="246">
        <v>732.6</v>
      </c>
      <c r="I32" s="246">
        <v>3729.2</v>
      </c>
      <c r="J32" s="246">
        <v>2603.6</v>
      </c>
      <c r="K32" s="246">
        <v>100305.8</v>
      </c>
      <c r="L32" s="246">
        <v>3010.6</v>
      </c>
      <c r="M32" s="246">
        <v>269633.90000000002</v>
      </c>
      <c r="N32" s="246">
        <v>141710.29999999999</v>
      </c>
      <c r="O32" s="247"/>
    </row>
    <row r="33" spans="1:15" x14ac:dyDescent="0.2">
      <c r="A33" s="24" t="s">
        <v>191</v>
      </c>
      <c r="B33" s="245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7"/>
    </row>
    <row r="34" spans="1:15" x14ac:dyDescent="0.2">
      <c r="A34" s="21" t="s">
        <v>27</v>
      </c>
      <c r="B34" s="245">
        <v>5</v>
      </c>
      <c r="C34" s="28" t="s">
        <v>2</v>
      </c>
      <c r="D34" s="28" t="s">
        <v>2</v>
      </c>
      <c r="E34" s="28" t="s">
        <v>2</v>
      </c>
      <c r="F34" s="28" t="s">
        <v>2</v>
      </c>
      <c r="G34" s="28" t="s">
        <v>2</v>
      </c>
      <c r="H34" s="28" t="s">
        <v>2</v>
      </c>
      <c r="I34" s="28" t="s">
        <v>2</v>
      </c>
      <c r="J34" s="28" t="s">
        <v>2</v>
      </c>
      <c r="K34" s="28" t="s">
        <v>2</v>
      </c>
      <c r="L34" s="28" t="s">
        <v>2</v>
      </c>
      <c r="M34" s="28" t="s">
        <v>2</v>
      </c>
      <c r="N34" s="28" t="s">
        <v>2</v>
      </c>
      <c r="O34" s="247"/>
    </row>
    <row r="35" spans="1:15" x14ac:dyDescent="0.2">
      <c r="A35" s="24" t="s">
        <v>192</v>
      </c>
      <c r="B35" s="245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47"/>
    </row>
    <row r="36" spans="1:15" x14ac:dyDescent="0.2">
      <c r="A36" s="21" t="s">
        <v>26</v>
      </c>
      <c r="B36" s="245">
        <v>2</v>
      </c>
      <c r="C36" s="28" t="s">
        <v>2</v>
      </c>
      <c r="D36" s="28" t="s">
        <v>2</v>
      </c>
      <c r="E36" s="28" t="s">
        <v>2</v>
      </c>
      <c r="F36" s="28" t="s">
        <v>2</v>
      </c>
      <c r="G36" s="28" t="s">
        <v>2</v>
      </c>
      <c r="H36" s="28" t="s">
        <v>2</v>
      </c>
      <c r="I36" s="28" t="s">
        <v>2</v>
      </c>
      <c r="J36" s="28" t="s">
        <v>2</v>
      </c>
      <c r="K36" s="28" t="s">
        <v>2</v>
      </c>
      <c r="L36" s="28" t="s">
        <v>2</v>
      </c>
      <c r="M36" s="28" t="s">
        <v>2</v>
      </c>
      <c r="N36" s="28" t="s">
        <v>2</v>
      </c>
      <c r="O36" s="247"/>
    </row>
    <row r="37" spans="1:15" x14ac:dyDescent="0.2">
      <c r="A37" s="24" t="s">
        <v>193</v>
      </c>
      <c r="B37" s="245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47"/>
    </row>
    <row r="38" spans="1:15" x14ac:dyDescent="0.2">
      <c r="A38" s="21" t="s">
        <v>28</v>
      </c>
      <c r="B38" s="245">
        <v>9</v>
      </c>
      <c r="C38" s="246">
        <v>366839.9</v>
      </c>
      <c r="D38" s="246">
        <v>307308.2</v>
      </c>
      <c r="E38" s="246">
        <v>228809.4</v>
      </c>
      <c r="F38" s="246">
        <v>97.4</v>
      </c>
      <c r="G38" s="246">
        <v>78401.399999999994</v>
      </c>
      <c r="H38" s="246">
        <v>14</v>
      </c>
      <c r="I38" s="28" t="s">
        <v>2</v>
      </c>
      <c r="J38" s="28" t="s">
        <v>2</v>
      </c>
      <c r="K38" s="246">
        <v>576.29999999999995</v>
      </c>
      <c r="L38" s="246">
        <v>1729</v>
      </c>
      <c r="M38" s="246">
        <v>15129.6</v>
      </c>
      <c r="N38" s="246">
        <v>40786.6</v>
      </c>
      <c r="O38" s="247"/>
    </row>
    <row r="39" spans="1:15" x14ac:dyDescent="0.2">
      <c r="A39" s="24" t="s">
        <v>194</v>
      </c>
      <c r="B39" s="245"/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7"/>
    </row>
    <row r="40" spans="1:15" x14ac:dyDescent="0.2">
      <c r="A40" s="21" t="s">
        <v>9</v>
      </c>
      <c r="B40" s="245">
        <v>97</v>
      </c>
      <c r="C40" s="246">
        <v>299196.7</v>
      </c>
      <c r="D40" s="246">
        <v>87127.5</v>
      </c>
      <c r="E40" s="246">
        <v>68268.7</v>
      </c>
      <c r="F40" s="246">
        <v>342.9</v>
      </c>
      <c r="G40" s="246">
        <v>18515.900000000001</v>
      </c>
      <c r="H40" s="28" t="s">
        <v>2</v>
      </c>
      <c r="I40" s="246">
        <v>855.5</v>
      </c>
      <c r="J40" s="28" t="s">
        <v>2</v>
      </c>
      <c r="K40" s="246">
        <v>5895.4</v>
      </c>
      <c r="L40" s="246">
        <v>502.9</v>
      </c>
      <c r="M40" s="246">
        <v>10415.299999999999</v>
      </c>
      <c r="N40" s="246">
        <v>190724.8</v>
      </c>
      <c r="O40" s="247"/>
    </row>
    <row r="41" spans="1:15" x14ac:dyDescent="0.2">
      <c r="A41" s="21" t="s">
        <v>31</v>
      </c>
      <c r="B41" s="245"/>
      <c r="C41" s="246"/>
      <c r="D41" s="246"/>
      <c r="E41" s="246"/>
      <c r="F41" s="246"/>
      <c r="G41" s="246"/>
      <c r="H41" s="28"/>
      <c r="I41" s="246"/>
      <c r="J41" s="28"/>
      <c r="K41" s="246"/>
      <c r="L41" s="246"/>
      <c r="M41" s="246"/>
      <c r="N41" s="246"/>
      <c r="O41" s="247"/>
    </row>
    <row r="42" spans="1:15" x14ac:dyDescent="0.2">
      <c r="A42" s="21" t="s">
        <v>5</v>
      </c>
      <c r="B42" s="245">
        <v>61</v>
      </c>
      <c r="C42" s="246">
        <v>1433545</v>
      </c>
      <c r="D42" s="246">
        <v>1159704.7</v>
      </c>
      <c r="E42" s="246">
        <v>871868.2</v>
      </c>
      <c r="F42" s="246">
        <v>2660</v>
      </c>
      <c r="G42" s="246">
        <v>285176.5</v>
      </c>
      <c r="H42" s="246">
        <v>999.4</v>
      </c>
      <c r="I42" s="246">
        <v>1293.4000000000001</v>
      </c>
      <c r="J42" s="246">
        <v>6270.1</v>
      </c>
      <c r="K42" s="246">
        <v>55811.7</v>
      </c>
      <c r="L42" s="246">
        <v>1385.3</v>
      </c>
      <c r="M42" s="246">
        <v>97800</v>
      </c>
      <c r="N42" s="246">
        <v>110280.4</v>
      </c>
    </row>
    <row r="43" spans="1:15" x14ac:dyDescent="0.2">
      <c r="A43" s="24" t="s">
        <v>32</v>
      </c>
      <c r="B43" s="245"/>
      <c r="C43" s="246"/>
      <c r="D43" s="246"/>
      <c r="E43" s="246"/>
      <c r="F43" s="246"/>
      <c r="G43" s="246"/>
      <c r="H43" s="245"/>
      <c r="I43" s="245"/>
      <c r="J43" s="245"/>
      <c r="K43" s="245"/>
      <c r="L43" s="245"/>
      <c r="M43" s="245"/>
      <c r="N43" s="245"/>
    </row>
    <row r="45" spans="1:15" x14ac:dyDescent="0.2">
      <c r="A45" s="216" t="s">
        <v>279</v>
      </c>
    </row>
    <row r="46" spans="1:15" x14ac:dyDescent="0.2">
      <c r="A46" s="217" t="s">
        <v>10</v>
      </c>
    </row>
    <row r="47" spans="1:15" x14ac:dyDescent="0.2">
      <c r="A47" s="203" t="s">
        <v>280</v>
      </c>
    </row>
    <row r="48" spans="1:15" x14ac:dyDescent="0.2">
      <c r="A48" s="218" t="s">
        <v>11</v>
      </c>
    </row>
    <row r="49" spans="1:1" x14ac:dyDescent="0.2">
      <c r="A49" s="203" t="s">
        <v>281</v>
      </c>
    </row>
    <row r="50" spans="1:1" x14ac:dyDescent="0.2">
      <c r="A50" s="218" t="s">
        <v>12</v>
      </c>
    </row>
  </sheetData>
  <pageMargins left="0.7" right="0.7" top="0.75" bottom="0.75" header="0.3" footer="0.3"/>
  <pageSetup paperSize="9" orientation="portrait" r:id="rId1"/>
  <ignoredErrors>
    <ignoredError sqref="A14:A15" twoDigitTextYear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showGridLines="0" zoomScaleNormal="100" workbookViewId="0">
      <selection sqref="A1:A2"/>
    </sheetView>
  </sheetViews>
  <sheetFormatPr defaultColWidth="17.140625" defaultRowHeight="12.75" x14ac:dyDescent="0.2"/>
  <cols>
    <col min="1" max="16384" width="17.140625" style="37"/>
  </cols>
  <sheetData>
    <row r="1" spans="1:12" ht="18.75" customHeight="1" x14ac:dyDescent="0.2">
      <c r="A1" s="151" t="s">
        <v>241</v>
      </c>
      <c r="B1" s="17"/>
      <c r="C1" s="17"/>
      <c r="D1" s="17"/>
      <c r="E1" s="17"/>
      <c r="F1" s="17"/>
      <c r="G1" s="17"/>
    </row>
    <row r="2" spans="1:12" ht="18.75" customHeight="1" x14ac:dyDescent="0.2">
      <c r="A2" s="187" t="s">
        <v>242</v>
      </c>
      <c r="B2" s="17"/>
      <c r="C2" s="17"/>
      <c r="D2" s="17"/>
      <c r="E2" s="17"/>
      <c r="F2" s="17"/>
      <c r="G2" s="17"/>
    </row>
    <row r="3" spans="1:12" ht="19.5" customHeight="1" x14ac:dyDescent="0.2">
      <c r="B3" s="171"/>
      <c r="C3" s="171"/>
      <c r="D3" s="171"/>
    </row>
    <row r="4" spans="1:12" ht="25.5" customHeight="1" x14ac:dyDescent="0.2">
      <c r="A4" s="387" t="s">
        <v>250</v>
      </c>
      <c r="B4" s="387"/>
      <c r="C4" s="387"/>
      <c r="D4" s="387"/>
      <c r="E4" s="321" t="s">
        <v>315</v>
      </c>
      <c r="F4" s="324" t="s">
        <v>316</v>
      </c>
      <c r="G4" s="325"/>
      <c r="H4" s="325"/>
      <c r="I4" s="325"/>
      <c r="J4" s="325"/>
      <c r="K4" s="326"/>
    </row>
    <row r="5" spans="1:12" ht="44.25" customHeight="1" x14ac:dyDescent="0.2">
      <c r="A5" s="360"/>
      <c r="B5" s="360"/>
      <c r="C5" s="360"/>
      <c r="D5" s="360"/>
      <c r="E5" s="322"/>
      <c r="F5" s="296" t="s">
        <v>317</v>
      </c>
      <c r="G5" s="296" t="s">
        <v>318</v>
      </c>
      <c r="H5" s="296" t="s">
        <v>319</v>
      </c>
      <c r="I5" s="321" t="s">
        <v>320</v>
      </c>
      <c r="J5" s="321" t="s">
        <v>356</v>
      </c>
      <c r="K5" s="321" t="s">
        <v>322</v>
      </c>
    </row>
    <row r="6" spans="1:12" ht="44.25" customHeight="1" x14ac:dyDescent="0.2">
      <c r="A6" s="360"/>
      <c r="B6" s="360"/>
      <c r="C6" s="360"/>
      <c r="D6" s="360"/>
      <c r="E6" s="323"/>
      <c r="F6" s="388"/>
      <c r="G6" s="388"/>
      <c r="H6" s="388"/>
      <c r="I6" s="323"/>
      <c r="J6" s="323"/>
      <c r="K6" s="323"/>
    </row>
    <row r="7" spans="1:12" ht="34.5" customHeight="1" x14ac:dyDescent="0.2">
      <c r="A7" s="360"/>
      <c r="B7" s="360"/>
      <c r="C7" s="360"/>
      <c r="D7" s="360"/>
      <c r="E7" s="327" t="s">
        <v>358</v>
      </c>
      <c r="F7" s="327"/>
      <c r="G7" s="327"/>
      <c r="H7" s="327"/>
      <c r="I7" s="327"/>
      <c r="J7" s="327"/>
      <c r="K7" s="327"/>
    </row>
    <row r="8" spans="1:12" x14ac:dyDescent="0.2">
      <c r="A8" s="112" t="s">
        <v>44</v>
      </c>
      <c r="B8" s="112"/>
      <c r="C8" s="112"/>
      <c r="D8" s="112"/>
      <c r="E8" s="113">
        <v>88165</v>
      </c>
      <c r="F8" s="113">
        <v>16326</v>
      </c>
      <c r="G8" s="113">
        <v>37813</v>
      </c>
      <c r="H8" s="113">
        <v>11455</v>
      </c>
      <c r="I8" s="113">
        <v>4312</v>
      </c>
      <c r="J8" s="113">
        <v>10190</v>
      </c>
      <c r="K8" s="113">
        <v>8068</v>
      </c>
    </row>
    <row r="9" spans="1:12" x14ac:dyDescent="0.2">
      <c r="A9" s="355"/>
      <c r="B9" s="355" t="s">
        <v>45</v>
      </c>
      <c r="C9" s="114"/>
      <c r="D9" s="114"/>
      <c r="E9" s="115">
        <v>5922</v>
      </c>
      <c r="F9" s="115">
        <v>894</v>
      </c>
      <c r="G9" s="115">
        <v>1850</v>
      </c>
      <c r="H9" s="115">
        <v>1437</v>
      </c>
      <c r="I9" s="115">
        <v>255</v>
      </c>
      <c r="J9" s="115">
        <v>949</v>
      </c>
      <c r="K9" s="115">
        <v>537</v>
      </c>
      <c r="L9" s="38"/>
    </row>
    <row r="10" spans="1:12" x14ac:dyDescent="0.2">
      <c r="A10" s="356"/>
      <c r="B10" s="356"/>
      <c r="C10" s="355" t="s">
        <v>46</v>
      </c>
      <c r="D10" s="114"/>
      <c r="E10" s="115">
        <v>4836</v>
      </c>
      <c r="F10" s="115" t="s">
        <v>2</v>
      </c>
      <c r="G10" s="115">
        <v>1450</v>
      </c>
      <c r="H10" s="115">
        <v>1247</v>
      </c>
      <c r="I10" s="115" t="s">
        <v>2</v>
      </c>
      <c r="J10" s="115">
        <v>721</v>
      </c>
      <c r="K10" s="115">
        <v>445</v>
      </c>
      <c r="L10" s="38"/>
    </row>
    <row r="11" spans="1:12" ht="25.5" x14ac:dyDescent="0.2">
      <c r="A11" s="356"/>
      <c r="B11" s="356"/>
      <c r="C11" s="356"/>
      <c r="D11" s="114" t="s">
        <v>47</v>
      </c>
      <c r="E11" s="115">
        <v>231</v>
      </c>
      <c r="F11" s="115">
        <v>9</v>
      </c>
      <c r="G11" s="115">
        <v>144</v>
      </c>
      <c r="H11" s="115">
        <v>65</v>
      </c>
      <c r="I11" s="115" t="s">
        <v>2</v>
      </c>
      <c r="J11" s="115" t="s">
        <v>2</v>
      </c>
      <c r="K11" s="115" t="s">
        <v>8</v>
      </c>
      <c r="L11" s="38"/>
    </row>
    <row r="12" spans="1:12" ht="25.5" x14ac:dyDescent="0.2">
      <c r="A12" s="356"/>
      <c r="B12" s="356"/>
      <c r="C12" s="356"/>
      <c r="D12" s="114" t="s">
        <v>48</v>
      </c>
      <c r="E12" s="115">
        <v>4025</v>
      </c>
      <c r="F12" s="115" t="s">
        <v>2</v>
      </c>
      <c r="G12" s="115">
        <v>1104</v>
      </c>
      <c r="H12" s="115">
        <v>1085</v>
      </c>
      <c r="I12" s="115">
        <v>52</v>
      </c>
      <c r="J12" s="115">
        <v>660</v>
      </c>
      <c r="K12" s="115" t="s">
        <v>2</v>
      </c>
      <c r="L12" s="38"/>
    </row>
    <row r="13" spans="1:12" ht="25.5" x14ac:dyDescent="0.2">
      <c r="A13" s="356"/>
      <c r="B13" s="356"/>
      <c r="C13" s="356"/>
      <c r="D13" s="114" t="s">
        <v>49</v>
      </c>
      <c r="E13" s="115">
        <v>163</v>
      </c>
      <c r="F13" s="115">
        <v>6</v>
      </c>
      <c r="G13" s="115">
        <v>64</v>
      </c>
      <c r="H13" s="115" t="s">
        <v>2</v>
      </c>
      <c r="I13" s="115" t="s">
        <v>2</v>
      </c>
      <c r="J13" s="115" t="s">
        <v>2</v>
      </c>
      <c r="K13" s="115" t="s">
        <v>2</v>
      </c>
      <c r="L13" s="38"/>
    </row>
    <row r="14" spans="1:12" ht="25.5" x14ac:dyDescent="0.2">
      <c r="A14" s="356"/>
      <c r="B14" s="356"/>
      <c r="C14" s="356"/>
      <c r="D14" s="114" t="s">
        <v>50</v>
      </c>
      <c r="E14" s="115">
        <v>87</v>
      </c>
      <c r="F14" s="115">
        <v>4</v>
      </c>
      <c r="G14" s="115">
        <v>53</v>
      </c>
      <c r="H14" s="115" t="s">
        <v>2</v>
      </c>
      <c r="I14" s="115" t="s">
        <v>2</v>
      </c>
      <c r="J14" s="115" t="s">
        <v>8</v>
      </c>
      <c r="K14" s="115" t="s">
        <v>8</v>
      </c>
      <c r="L14" s="38"/>
    </row>
    <row r="15" spans="1:12" ht="25.5" x14ac:dyDescent="0.2">
      <c r="A15" s="356"/>
      <c r="B15" s="356"/>
      <c r="C15" s="356"/>
      <c r="D15" s="114" t="s">
        <v>51</v>
      </c>
      <c r="E15" s="115">
        <v>330</v>
      </c>
      <c r="F15" s="115" t="s">
        <v>8</v>
      </c>
      <c r="G15" s="115">
        <v>85</v>
      </c>
      <c r="H15" s="115" t="s">
        <v>2</v>
      </c>
      <c r="I15" s="115" t="s">
        <v>2</v>
      </c>
      <c r="J15" s="115" t="s">
        <v>2</v>
      </c>
      <c r="K15" s="115" t="s">
        <v>8</v>
      </c>
      <c r="L15" s="38"/>
    </row>
    <row r="16" spans="1:12" x14ac:dyDescent="0.2">
      <c r="A16" s="356"/>
      <c r="B16" s="356"/>
      <c r="C16" s="355" t="s">
        <v>52</v>
      </c>
      <c r="D16" s="114"/>
      <c r="E16" s="115">
        <v>1086</v>
      </c>
      <c r="F16" s="115" t="s">
        <v>2</v>
      </c>
      <c r="G16" s="115">
        <v>400</v>
      </c>
      <c r="H16" s="115">
        <v>190</v>
      </c>
      <c r="I16" s="115">
        <v>9</v>
      </c>
      <c r="J16" s="115">
        <v>228</v>
      </c>
      <c r="K16" s="115">
        <v>92</v>
      </c>
      <c r="L16" s="38"/>
    </row>
    <row r="17" spans="1:12" ht="25.5" x14ac:dyDescent="0.2">
      <c r="A17" s="356"/>
      <c r="B17" s="356"/>
      <c r="C17" s="356"/>
      <c r="D17" s="114" t="s">
        <v>53</v>
      </c>
      <c r="E17" s="115">
        <v>961</v>
      </c>
      <c r="F17" s="115" t="s">
        <v>2</v>
      </c>
      <c r="G17" s="115" t="s">
        <v>2</v>
      </c>
      <c r="H17" s="115" t="s">
        <v>2</v>
      </c>
      <c r="I17" s="115" t="s">
        <v>8</v>
      </c>
      <c r="J17" s="115">
        <v>228</v>
      </c>
      <c r="K17" s="115" t="s">
        <v>2</v>
      </c>
      <c r="L17" s="38"/>
    </row>
    <row r="18" spans="1:12" ht="38.25" x14ac:dyDescent="0.2">
      <c r="A18" s="356"/>
      <c r="B18" s="356"/>
      <c r="C18" s="356"/>
      <c r="D18" s="114" t="s">
        <v>54</v>
      </c>
      <c r="E18" s="115">
        <v>126</v>
      </c>
      <c r="F18" s="115" t="s">
        <v>2</v>
      </c>
      <c r="G18" s="115" t="s">
        <v>2</v>
      </c>
      <c r="H18" s="115" t="s">
        <v>2</v>
      </c>
      <c r="I18" s="115" t="s">
        <v>2</v>
      </c>
      <c r="J18" s="115" t="s">
        <v>8</v>
      </c>
      <c r="K18" s="115" t="s">
        <v>2</v>
      </c>
      <c r="L18" s="38"/>
    </row>
    <row r="19" spans="1:12" x14ac:dyDescent="0.2">
      <c r="A19" s="356"/>
      <c r="B19" s="355" t="s">
        <v>180</v>
      </c>
      <c r="C19" s="114"/>
      <c r="D19" s="114"/>
      <c r="E19" s="115">
        <v>27230</v>
      </c>
      <c r="F19" s="115">
        <v>5141</v>
      </c>
      <c r="G19" s="115">
        <v>12640</v>
      </c>
      <c r="H19" s="115">
        <v>3065</v>
      </c>
      <c r="I19" s="115">
        <v>1113</v>
      </c>
      <c r="J19" s="115">
        <v>2788</v>
      </c>
      <c r="K19" s="115">
        <v>2482</v>
      </c>
      <c r="L19" s="38"/>
    </row>
    <row r="20" spans="1:12" x14ac:dyDescent="0.2">
      <c r="A20" s="356"/>
      <c r="B20" s="356"/>
      <c r="C20" s="355" t="s">
        <v>56</v>
      </c>
      <c r="D20" s="114"/>
      <c r="E20" s="115">
        <v>1030</v>
      </c>
      <c r="F20" s="115">
        <v>118</v>
      </c>
      <c r="G20" s="115">
        <v>632</v>
      </c>
      <c r="H20" s="115" t="s">
        <v>2</v>
      </c>
      <c r="I20" s="115" t="s">
        <v>2</v>
      </c>
      <c r="J20" s="115">
        <v>110</v>
      </c>
      <c r="K20" s="115">
        <v>89</v>
      </c>
      <c r="L20" s="38"/>
    </row>
    <row r="21" spans="1:12" ht="25.5" x14ac:dyDescent="0.2">
      <c r="A21" s="356"/>
      <c r="B21" s="356"/>
      <c r="C21" s="356"/>
      <c r="D21" s="114" t="s">
        <v>57</v>
      </c>
      <c r="E21" s="115" t="s">
        <v>2</v>
      </c>
      <c r="F21" s="115" t="s">
        <v>8</v>
      </c>
      <c r="G21" s="115" t="s">
        <v>2</v>
      </c>
      <c r="H21" s="115" t="s">
        <v>8</v>
      </c>
      <c r="I21" s="115" t="s">
        <v>2</v>
      </c>
      <c r="J21" s="115" t="s">
        <v>8</v>
      </c>
      <c r="K21" s="115" t="s">
        <v>2</v>
      </c>
      <c r="L21" s="38"/>
    </row>
    <row r="22" spans="1:12" ht="25.5" x14ac:dyDescent="0.2">
      <c r="A22" s="356"/>
      <c r="B22" s="356"/>
      <c r="C22" s="356"/>
      <c r="D22" s="114" t="s">
        <v>58</v>
      </c>
      <c r="E22" s="115">
        <v>95</v>
      </c>
      <c r="F22" s="115" t="s">
        <v>8</v>
      </c>
      <c r="G22" s="115">
        <v>94</v>
      </c>
      <c r="H22" s="115" t="s">
        <v>8</v>
      </c>
      <c r="I22" s="115" t="s">
        <v>8</v>
      </c>
      <c r="J22" s="115" t="s">
        <v>2</v>
      </c>
      <c r="K22" s="115" t="s">
        <v>2</v>
      </c>
      <c r="L22" s="38"/>
    </row>
    <row r="23" spans="1:12" ht="25.5" x14ac:dyDescent="0.2">
      <c r="A23" s="356"/>
      <c r="B23" s="356"/>
      <c r="C23" s="356"/>
      <c r="D23" s="114" t="s">
        <v>59</v>
      </c>
      <c r="E23" s="115">
        <v>78</v>
      </c>
      <c r="F23" s="115" t="s">
        <v>2</v>
      </c>
      <c r="G23" s="115">
        <v>73</v>
      </c>
      <c r="H23" s="115" t="s">
        <v>8</v>
      </c>
      <c r="I23" s="115" t="s">
        <v>8</v>
      </c>
      <c r="J23" s="115" t="s">
        <v>2</v>
      </c>
      <c r="K23" s="115" t="s">
        <v>8</v>
      </c>
      <c r="L23" s="38"/>
    </row>
    <row r="24" spans="1:12" ht="25.5" x14ac:dyDescent="0.2">
      <c r="A24" s="356"/>
      <c r="B24" s="356"/>
      <c r="C24" s="356"/>
      <c r="D24" s="114" t="s">
        <v>60</v>
      </c>
      <c r="E24" s="115">
        <v>371</v>
      </c>
      <c r="F24" s="115">
        <v>33</v>
      </c>
      <c r="G24" s="115" t="s">
        <v>2</v>
      </c>
      <c r="H24" s="115" t="s">
        <v>2</v>
      </c>
      <c r="I24" s="115" t="s">
        <v>8</v>
      </c>
      <c r="J24" s="115">
        <v>43</v>
      </c>
      <c r="K24" s="115">
        <v>28</v>
      </c>
      <c r="L24" s="38"/>
    </row>
    <row r="25" spans="1:12" ht="25.5" x14ac:dyDescent="0.2">
      <c r="A25" s="356"/>
      <c r="B25" s="356"/>
      <c r="C25" s="356"/>
      <c r="D25" s="114" t="s">
        <v>61</v>
      </c>
      <c r="E25" s="115">
        <v>288</v>
      </c>
      <c r="F25" s="115">
        <v>78</v>
      </c>
      <c r="G25" s="115">
        <v>23</v>
      </c>
      <c r="H25" s="115" t="s">
        <v>2</v>
      </c>
      <c r="I25" s="115" t="s">
        <v>2</v>
      </c>
      <c r="J25" s="115">
        <v>66</v>
      </c>
      <c r="K25" s="115" t="s">
        <v>2</v>
      </c>
      <c r="L25" s="38"/>
    </row>
    <row r="26" spans="1:12" ht="25.5" x14ac:dyDescent="0.2">
      <c r="A26" s="356"/>
      <c r="B26" s="356"/>
      <c r="C26" s="356"/>
      <c r="D26" s="114" t="s">
        <v>62</v>
      </c>
      <c r="E26" s="115" t="s">
        <v>2</v>
      </c>
      <c r="F26" s="115" t="s">
        <v>2</v>
      </c>
      <c r="G26" s="115" t="s">
        <v>2</v>
      </c>
      <c r="H26" s="115" t="s">
        <v>8</v>
      </c>
      <c r="I26" s="115" t="s">
        <v>2</v>
      </c>
      <c r="J26" s="115" t="s">
        <v>8</v>
      </c>
      <c r="K26" s="115" t="s">
        <v>8</v>
      </c>
      <c r="L26" s="38"/>
    </row>
    <row r="27" spans="1:12" x14ac:dyDescent="0.2">
      <c r="A27" s="356"/>
      <c r="B27" s="356"/>
      <c r="C27" s="355" t="s">
        <v>63</v>
      </c>
      <c r="D27" s="114"/>
      <c r="E27" s="115">
        <v>26200</v>
      </c>
      <c r="F27" s="115">
        <v>5023</v>
      </c>
      <c r="G27" s="115">
        <v>12008</v>
      </c>
      <c r="H27" s="115" t="s">
        <v>2</v>
      </c>
      <c r="I27" s="115" t="s">
        <v>2</v>
      </c>
      <c r="J27" s="115">
        <v>2678</v>
      </c>
      <c r="K27" s="115">
        <v>2393</v>
      </c>
      <c r="L27" s="38"/>
    </row>
    <row r="28" spans="1:12" ht="38.25" x14ac:dyDescent="0.2">
      <c r="A28" s="356"/>
      <c r="B28" s="356"/>
      <c r="C28" s="356"/>
      <c r="D28" s="114" t="s">
        <v>64</v>
      </c>
      <c r="E28" s="115">
        <v>24538</v>
      </c>
      <c r="F28" s="115">
        <v>4692</v>
      </c>
      <c r="G28" s="115">
        <v>11370</v>
      </c>
      <c r="H28" s="115">
        <v>2810</v>
      </c>
      <c r="I28" s="115">
        <v>619</v>
      </c>
      <c r="J28" s="115">
        <v>2661</v>
      </c>
      <c r="K28" s="115">
        <v>2386</v>
      </c>
      <c r="L28" s="38"/>
    </row>
    <row r="29" spans="1:12" ht="38.25" x14ac:dyDescent="0.2">
      <c r="A29" s="356"/>
      <c r="B29" s="356"/>
      <c r="C29" s="356"/>
      <c r="D29" s="114" t="s">
        <v>65</v>
      </c>
      <c r="E29" s="115">
        <v>565</v>
      </c>
      <c r="F29" s="115" t="s">
        <v>2</v>
      </c>
      <c r="G29" s="115">
        <v>336</v>
      </c>
      <c r="H29" s="115" t="s">
        <v>2</v>
      </c>
      <c r="I29" s="115" t="s">
        <v>2</v>
      </c>
      <c r="J29" s="115" t="s">
        <v>2</v>
      </c>
      <c r="K29" s="115" t="s">
        <v>2</v>
      </c>
      <c r="L29" s="38"/>
    </row>
    <row r="30" spans="1:12" ht="38.25" x14ac:dyDescent="0.2">
      <c r="A30" s="356"/>
      <c r="B30" s="356"/>
      <c r="C30" s="356"/>
      <c r="D30" s="114" t="s">
        <v>66</v>
      </c>
      <c r="E30" s="115">
        <v>1097</v>
      </c>
      <c r="F30" s="115" t="s">
        <v>2</v>
      </c>
      <c r="G30" s="115">
        <v>302</v>
      </c>
      <c r="H30" s="115">
        <v>213</v>
      </c>
      <c r="I30" s="115">
        <v>397</v>
      </c>
      <c r="J30" s="115" t="s">
        <v>2</v>
      </c>
      <c r="K30" s="115" t="s">
        <v>2</v>
      </c>
      <c r="L30" s="38"/>
    </row>
    <row r="31" spans="1:12" x14ac:dyDescent="0.2">
      <c r="A31" s="356"/>
      <c r="B31" s="355" t="s">
        <v>149</v>
      </c>
      <c r="C31" s="114"/>
      <c r="D31" s="114"/>
      <c r="E31" s="115">
        <v>8835</v>
      </c>
      <c r="F31" s="115">
        <v>1041</v>
      </c>
      <c r="G31" s="115">
        <v>3899</v>
      </c>
      <c r="H31" s="115">
        <v>1264</v>
      </c>
      <c r="I31" s="115">
        <v>743</v>
      </c>
      <c r="J31" s="115">
        <v>1057</v>
      </c>
      <c r="K31" s="115">
        <v>830</v>
      </c>
      <c r="L31" s="38"/>
    </row>
    <row r="32" spans="1:12" x14ac:dyDescent="0.2">
      <c r="A32" s="356"/>
      <c r="B32" s="356"/>
      <c r="C32" s="355" t="s">
        <v>68</v>
      </c>
      <c r="D32" s="114"/>
      <c r="E32" s="115">
        <v>3373</v>
      </c>
      <c r="F32" s="115">
        <v>530</v>
      </c>
      <c r="G32" s="115">
        <v>661</v>
      </c>
      <c r="H32" s="115">
        <v>650</v>
      </c>
      <c r="I32" s="115">
        <v>579</v>
      </c>
      <c r="J32" s="115">
        <v>490</v>
      </c>
      <c r="K32" s="115">
        <v>463</v>
      </c>
      <c r="L32" s="38"/>
    </row>
    <row r="33" spans="1:12" ht="25.5" x14ac:dyDescent="0.2">
      <c r="A33" s="356"/>
      <c r="B33" s="356"/>
      <c r="C33" s="356"/>
      <c r="D33" s="114" t="s">
        <v>69</v>
      </c>
      <c r="E33" s="115">
        <v>45</v>
      </c>
      <c r="F33" s="115">
        <v>6</v>
      </c>
      <c r="G33" s="115">
        <v>6</v>
      </c>
      <c r="H33" s="115" t="s">
        <v>2</v>
      </c>
      <c r="I33" s="115" t="s">
        <v>2</v>
      </c>
      <c r="J33" s="115" t="s">
        <v>8</v>
      </c>
      <c r="K33" s="115" t="s">
        <v>8</v>
      </c>
      <c r="L33" s="38"/>
    </row>
    <row r="34" spans="1:12" ht="38.25" x14ac:dyDescent="0.2">
      <c r="A34" s="356"/>
      <c r="B34" s="356"/>
      <c r="C34" s="356"/>
      <c r="D34" s="114" t="s">
        <v>70</v>
      </c>
      <c r="E34" s="115">
        <v>46</v>
      </c>
      <c r="F34" s="115">
        <v>3</v>
      </c>
      <c r="G34" s="115">
        <v>30</v>
      </c>
      <c r="H34" s="115" t="s">
        <v>2</v>
      </c>
      <c r="I34" s="115" t="s">
        <v>2</v>
      </c>
      <c r="J34" s="115" t="s">
        <v>2</v>
      </c>
      <c r="K34" s="115" t="s">
        <v>8</v>
      </c>
      <c r="L34" s="38"/>
    </row>
    <row r="35" spans="1:12" ht="25.5" x14ac:dyDescent="0.2">
      <c r="A35" s="356"/>
      <c r="B35" s="356"/>
      <c r="C35" s="356"/>
      <c r="D35" s="114" t="s">
        <v>71</v>
      </c>
      <c r="E35" s="115">
        <v>2970</v>
      </c>
      <c r="F35" s="115">
        <v>509</v>
      </c>
      <c r="G35" s="115">
        <v>492</v>
      </c>
      <c r="H35" s="115">
        <v>614</v>
      </c>
      <c r="I35" s="115">
        <v>426</v>
      </c>
      <c r="J35" s="115" t="s">
        <v>2</v>
      </c>
      <c r="K35" s="115" t="s">
        <v>2</v>
      </c>
      <c r="L35" s="38"/>
    </row>
    <row r="36" spans="1:12" ht="25.5" x14ac:dyDescent="0.2">
      <c r="A36" s="356"/>
      <c r="B36" s="356"/>
      <c r="C36" s="356"/>
      <c r="D36" s="114" t="s">
        <v>72</v>
      </c>
      <c r="E36" s="115">
        <v>311</v>
      </c>
      <c r="F36" s="115">
        <v>12</v>
      </c>
      <c r="G36" s="115">
        <v>134</v>
      </c>
      <c r="H36" s="115">
        <v>4</v>
      </c>
      <c r="I36" s="115">
        <v>147</v>
      </c>
      <c r="J36" s="115" t="s">
        <v>2</v>
      </c>
      <c r="K36" s="115" t="s">
        <v>2</v>
      </c>
      <c r="L36" s="38"/>
    </row>
    <row r="37" spans="1:12" x14ac:dyDescent="0.2">
      <c r="A37" s="356"/>
      <c r="B37" s="356"/>
      <c r="C37" s="355" t="s">
        <v>73</v>
      </c>
      <c r="D37" s="114"/>
      <c r="E37" s="115">
        <v>4049</v>
      </c>
      <c r="F37" s="115">
        <v>327</v>
      </c>
      <c r="G37" s="115">
        <v>2718</v>
      </c>
      <c r="H37" s="115">
        <v>287</v>
      </c>
      <c r="I37" s="115">
        <v>124</v>
      </c>
      <c r="J37" s="115">
        <v>366</v>
      </c>
      <c r="K37" s="115">
        <v>226</v>
      </c>
      <c r="L37" s="38"/>
    </row>
    <row r="38" spans="1:12" ht="25.5" x14ac:dyDescent="0.2">
      <c r="A38" s="356"/>
      <c r="B38" s="356"/>
      <c r="C38" s="356"/>
      <c r="D38" s="114" t="s">
        <v>74</v>
      </c>
      <c r="E38" s="115">
        <v>227</v>
      </c>
      <c r="F38" s="115">
        <v>46</v>
      </c>
      <c r="G38" s="115">
        <v>171</v>
      </c>
      <c r="H38" s="115">
        <v>6</v>
      </c>
      <c r="I38" s="115" t="s">
        <v>2</v>
      </c>
      <c r="J38" s="115" t="s">
        <v>2</v>
      </c>
      <c r="K38" s="115" t="s">
        <v>2</v>
      </c>
      <c r="L38" s="38"/>
    </row>
    <row r="39" spans="1:12" ht="25.5" x14ac:dyDescent="0.2">
      <c r="A39" s="356"/>
      <c r="B39" s="356"/>
      <c r="C39" s="356"/>
      <c r="D39" s="114" t="s">
        <v>75</v>
      </c>
      <c r="E39" s="115">
        <v>92</v>
      </c>
      <c r="F39" s="115" t="s">
        <v>2</v>
      </c>
      <c r="G39" s="115">
        <v>47</v>
      </c>
      <c r="H39" s="115" t="s">
        <v>2</v>
      </c>
      <c r="I39" s="115" t="s">
        <v>8</v>
      </c>
      <c r="J39" s="115" t="s">
        <v>2</v>
      </c>
      <c r="K39" s="115" t="s">
        <v>2</v>
      </c>
      <c r="L39" s="38"/>
    </row>
    <row r="40" spans="1:12" ht="25.5" x14ac:dyDescent="0.2">
      <c r="A40" s="356"/>
      <c r="B40" s="356"/>
      <c r="C40" s="356"/>
      <c r="D40" s="114" t="s">
        <v>76</v>
      </c>
      <c r="E40" s="115">
        <v>2817</v>
      </c>
      <c r="F40" s="115">
        <v>206</v>
      </c>
      <c r="G40" s="115">
        <v>1714</v>
      </c>
      <c r="H40" s="115">
        <v>249</v>
      </c>
      <c r="I40" s="115" t="s">
        <v>2</v>
      </c>
      <c r="J40" s="115">
        <v>337</v>
      </c>
      <c r="K40" s="115" t="s">
        <v>2</v>
      </c>
      <c r="L40" s="38"/>
    </row>
    <row r="41" spans="1:12" ht="25.5" x14ac:dyDescent="0.2">
      <c r="A41" s="356"/>
      <c r="B41" s="356"/>
      <c r="C41" s="356"/>
      <c r="D41" s="114" t="s">
        <v>77</v>
      </c>
      <c r="E41" s="115">
        <v>914</v>
      </c>
      <c r="F41" s="115" t="s">
        <v>2</v>
      </c>
      <c r="G41" s="115">
        <v>786</v>
      </c>
      <c r="H41" s="115" t="s">
        <v>2</v>
      </c>
      <c r="I41" s="115">
        <v>32</v>
      </c>
      <c r="J41" s="115" t="s">
        <v>2</v>
      </c>
      <c r="K41" s="115" t="s">
        <v>2</v>
      </c>
      <c r="L41" s="38"/>
    </row>
    <row r="42" spans="1:12" x14ac:dyDescent="0.2">
      <c r="A42" s="356"/>
      <c r="B42" s="356"/>
      <c r="C42" s="355" t="s">
        <v>170</v>
      </c>
      <c r="D42" s="114"/>
      <c r="E42" s="115">
        <v>1414</v>
      </c>
      <c r="F42" s="115">
        <v>184</v>
      </c>
      <c r="G42" s="115">
        <v>520</v>
      </c>
      <c r="H42" s="115">
        <v>327</v>
      </c>
      <c r="I42" s="115">
        <v>41</v>
      </c>
      <c r="J42" s="115">
        <v>201</v>
      </c>
      <c r="K42" s="115">
        <v>142</v>
      </c>
      <c r="L42" s="38"/>
    </row>
    <row r="43" spans="1:12" ht="25.5" x14ac:dyDescent="0.2">
      <c r="A43" s="356"/>
      <c r="B43" s="356"/>
      <c r="C43" s="356"/>
      <c r="D43" s="114" t="s">
        <v>79</v>
      </c>
      <c r="E43" s="115">
        <v>1260</v>
      </c>
      <c r="F43" s="115">
        <v>146</v>
      </c>
      <c r="G43" s="115">
        <v>465</v>
      </c>
      <c r="H43" s="115">
        <v>316</v>
      </c>
      <c r="I43" s="115" t="s">
        <v>2</v>
      </c>
      <c r="J43" s="115" t="s">
        <v>2</v>
      </c>
      <c r="K43" s="115" t="s">
        <v>2</v>
      </c>
      <c r="L43" s="38"/>
    </row>
    <row r="44" spans="1:12" ht="25.5" x14ac:dyDescent="0.2">
      <c r="A44" s="356"/>
      <c r="B44" s="356"/>
      <c r="C44" s="356"/>
      <c r="D44" s="114" t="s">
        <v>80</v>
      </c>
      <c r="E44" s="115">
        <v>131</v>
      </c>
      <c r="F44" s="115" t="s">
        <v>2</v>
      </c>
      <c r="G44" s="115">
        <v>44</v>
      </c>
      <c r="H44" s="115">
        <v>11</v>
      </c>
      <c r="I44" s="115" t="s">
        <v>2</v>
      </c>
      <c r="J44" s="115" t="s">
        <v>2</v>
      </c>
      <c r="K44" s="115" t="s">
        <v>2</v>
      </c>
      <c r="L44" s="38"/>
    </row>
    <row r="45" spans="1:12" ht="25.5" x14ac:dyDescent="0.2">
      <c r="A45" s="356"/>
      <c r="B45" s="356"/>
      <c r="C45" s="356"/>
      <c r="D45" s="114" t="s">
        <v>81</v>
      </c>
      <c r="E45" s="115">
        <v>23</v>
      </c>
      <c r="F45" s="115" t="s">
        <v>2</v>
      </c>
      <c r="G45" s="115">
        <v>11</v>
      </c>
      <c r="H45" s="115" t="s">
        <v>8</v>
      </c>
      <c r="I45" s="115" t="s">
        <v>8</v>
      </c>
      <c r="J45" s="115" t="s">
        <v>8</v>
      </c>
      <c r="K45" s="115" t="s">
        <v>2</v>
      </c>
      <c r="L45" s="38"/>
    </row>
    <row r="46" spans="1:12" x14ac:dyDescent="0.2">
      <c r="A46" s="356"/>
      <c r="B46" s="355" t="s">
        <v>82</v>
      </c>
      <c r="C46" s="114"/>
      <c r="D46" s="114"/>
      <c r="E46" s="115">
        <v>7963</v>
      </c>
      <c r="F46" s="115">
        <v>1208</v>
      </c>
      <c r="G46" s="115">
        <v>2967</v>
      </c>
      <c r="H46" s="115">
        <v>1128</v>
      </c>
      <c r="I46" s="115">
        <v>678</v>
      </c>
      <c r="J46" s="115">
        <v>1075</v>
      </c>
      <c r="K46" s="115">
        <v>907</v>
      </c>
      <c r="L46" s="38"/>
    </row>
    <row r="47" spans="1:12" x14ac:dyDescent="0.2">
      <c r="A47" s="356"/>
      <c r="B47" s="356"/>
      <c r="C47" s="355" t="s">
        <v>83</v>
      </c>
      <c r="D47" s="114"/>
      <c r="E47" s="115">
        <v>810</v>
      </c>
      <c r="F47" s="115">
        <v>100</v>
      </c>
      <c r="G47" s="115">
        <v>347</v>
      </c>
      <c r="H47" s="115" t="s">
        <v>2</v>
      </c>
      <c r="I47" s="115" t="s">
        <v>2</v>
      </c>
      <c r="J47" s="115">
        <v>180</v>
      </c>
      <c r="K47" s="115">
        <v>143</v>
      </c>
      <c r="L47" s="38"/>
    </row>
    <row r="48" spans="1:12" ht="25.5" x14ac:dyDescent="0.2">
      <c r="A48" s="356"/>
      <c r="B48" s="356"/>
      <c r="C48" s="356"/>
      <c r="D48" s="114" t="s">
        <v>84</v>
      </c>
      <c r="E48" s="115">
        <v>17</v>
      </c>
      <c r="F48" s="115" t="s">
        <v>8</v>
      </c>
      <c r="G48" s="115">
        <v>14</v>
      </c>
      <c r="H48" s="115" t="s">
        <v>2</v>
      </c>
      <c r="I48" s="115" t="s">
        <v>2</v>
      </c>
      <c r="J48" s="115" t="s">
        <v>8</v>
      </c>
      <c r="K48" s="115" t="s">
        <v>8</v>
      </c>
      <c r="L48" s="38"/>
    </row>
    <row r="49" spans="1:12" ht="25.5" x14ac:dyDescent="0.2">
      <c r="A49" s="356"/>
      <c r="B49" s="356"/>
      <c r="C49" s="356"/>
      <c r="D49" s="114" t="s">
        <v>85</v>
      </c>
      <c r="E49" s="115">
        <v>793</v>
      </c>
      <c r="F49" s="115">
        <v>100</v>
      </c>
      <c r="G49" s="115">
        <v>333</v>
      </c>
      <c r="H49" s="115" t="s">
        <v>2</v>
      </c>
      <c r="I49" s="115" t="s">
        <v>2</v>
      </c>
      <c r="J49" s="115">
        <v>180</v>
      </c>
      <c r="K49" s="115">
        <v>143</v>
      </c>
      <c r="L49" s="38"/>
    </row>
    <row r="50" spans="1:12" x14ac:dyDescent="0.2">
      <c r="A50" s="356"/>
      <c r="B50" s="356"/>
      <c r="C50" s="355" t="s">
        <v>150</v>
      </c>
      <c r="D50" s="114"/>
      <c r="E50" s="115">
        <v>5385</v>
      </c>
      <c r="F50" s="115">
        <v>970</v>
      </c>
      <c r="G50" s="115">
        <v>1964</v>
      </c>
      <c r="H50" s="115">
        <v>780</v>
      </c>
      <c r="I50" s="115">
        <v>590</v>
      </c>
      <c r="J50" s="115">
        <v>584</v>
      </c>
      <c r="K50" s="115">
        <v>497</v>
      </c>
      <c r="L50" s="38"/>
    </row>
    <row r="51" spans="1:12" ht="25.5" x14ac:dyDescent="0.2">
      <c r="A51" s="356"/>
      <c r="B51" s="356"/>
      <c r="C51" s="356"/>
      <c r="D51" s="114" t="s">
        <v>87</v>
      </c>
      <c r="E51" s="115">
        <v>384</v>
      </c>
      <c r="F51" s="115">
        <v>22</v>
      </c>
      <c r="G51" s="115">
        <v>311</v>
      </c>
      <c r="H51" s="115" t="s">
        <v>2</v>
      </c>
      <c r="I51" s="115">
        <v>31</v>
      </c>
      <c r="J51" s="115" t="s">
        <v>2</v>
      </c>
      <c r="K51" s="115" t="s">
        <v>2</v>
      </c>
      <c r="L51" s="38"/>
    </row>
    <row r="52" spans="1:12" ht="25.5" x14ac:dyDescent="0.2">
      <c r="A52" s="356"/>
      <c r="B52" s="356"/>
      <c r="C52" s="356"/>
      <c r="D52" s="114" t="s">
        <v>88</v>
      </c>
      <c r="E52" s="115">
        <v>117</v>
      </c>
      <c r="F52" s="115" t="s">
        <v>2</v>
      </c>
      <c r="G52" s="115">
        <v>52</v>
      </c>
      <c r="H52" s="115" t="s">
        <v>8</v>
      </c>
      <c r="I52" s="115" t="s">
        <v>2</v>
      </c>
      <c r="J52" s="115" t="s">
        <v>2</v>
      </c>
      <c r="K52" s="115">
        <v>17</v>
      </c>
      <c r="L52" s="38"/>
    </row>
    <row r="53" spans="1:12" ht="25.5" x14ac:dyDescent="0.2">
      <c r="A53" s="356"/>
      <c r="B53" s="356"/>
      <c r="C53" s="356"/>
      <c r="D53" s="114" t="s">
        <v>89</v>
      </c>
      <c r="E53" s="115">
        <v>145</v>
      </c>
      <c r="F53" s="115">
        <v>6</v>
      </c>
      <c r="G53" s="115">
        <v>113</v>
      </c>
      <c r="H53" s="115" t="s">
        <v>8</v>
      </c>
      <c r="I53" s="115">
        <v>26</v>
      </c>
      <c r="J53" s="115" t="s">
        <v>8</v>
      </c>
      <c r="K53" s="115" t="s">
        <v>8</v>
      </c>
      <c r="L53" s="38"/>
    </row>
    <row r="54" spans="1:12" ht="25.5" x14ac:dyDescent="0.2">
      <c r="A54" s="356"/>
      <c r="B54" s="356"/>
      <c r="C54" s="356"/>
      <c r="D54" s="114" t="s">
        <v>90</v>
      </c>
      <c r="E54" s="115">
        <v>4079</v>
      </c>
      <c r="F54" s="115">
        <v>882</v>
      </c>
      <c r="G54" s="115">
        <v>1040</v>
      </c>
      <c r="H54" s="115">
        <v>761</v>
      </c>
      <c r="I54" s="115">
        <v>454</v>
      </c>
      <c r="J54" s="115">
        <v>480</v>
      </c>
      <c r="K54" s="115">
        <v>462</v>
      </c>
      <c r="L54" s="38"/>
    </row>
    <row r="55" spans="1:12" ht="25.5" x14ac:dyDescent="0.2">
      <c r="A55" s="356"/>
      <c r="B55" s="356"/>
      <c r="C55" s="356"/>
      <c r="D55" s="114" t="s">
        <v>91</v>
      </c>
      <c r="E55" s="115">
        <v>105</v>
      </c>
      <c r="F55" s="115" t="s">
        <v>2</v>
      </c>
      <c r="G55" s="115">
        <v>70</v>
      </c>
      <c r="H55" s="115" t="s">
        <v>8</v>
      </c>
      <c r="I55" s="115" t="s">
        <v>2</v>
      </c>
      <c r="J55" s="115" t="s">
        <v>2</v>
      </c>
      <c r="K55" s="115" t="s">
        <v>2</v>
      </c>
      <c r="L55" s="38"/>
    </row>
    <row r="56" spans="1:12" ht="25.5" x14ac:dyDescent="0.2">
      <c r="A56" s="356"/>
      <c r="B56" s="356"/>
      <c r="C56" s="356"/>
      <c r="D56" s="114" t="s">
        <v>92</v>
      </c>
      <c r="E56" s="115">
        <v>555</v>
      </c>
      <c r="F56" s="115">
        <v>53</v>
      </c>
      <c r="G56" s="115">
        <v>379</v>
      </c>
      <c r="H56" s="115" t="s">
        <v>2</v>
      </c>
      <c r="I56" s="115">
        <v>56</v>
      </c>
      <c r="J56" s="115" t="s">
        <v>2</v>
      </c>
      <c r="K56" s="115" t="s">
        <v>8</v>
      </c>
      <c r="L56" s="38"/>
    </row>
    <row r="57" spans="1:12" x14ac:dyDescent="0.2">
      <c r="A57" s="356"/>
      <c r="B57" s="356"/>
      <c r="C57" s="355" t="s">
        <v>93</v>
      </c>
      <c r="D57" s="114"/>
      <c r="E57" s="115">
        <v>1768</v>
      </c>
      <c r="F57" s="115">
        <v>138</v>
      </c>
      <c r="G57" s="115">
        <v>656</v>
      </c>
      <c r="H57" s="115" t="s">
        <v>2</v>
      </c>
      <c r="I57" s="115" t="s">
        <v>2</v>
      </c>
      <c r="J57" s="115">
        <v>311</v>
      </c>
      <c r="K57" s="115">
        <v>267</v>
      </c>
      <c r="L57" s="38"/>
    </row>
    <row r="58" spans="1:12" ht="25.5" x14ac:dyDescent="0.2">
      <c r="A58" s="356"/>
      <c r="B58" s="356"/>
      <c r="C58" s="356"/>
      <c r="D58" s="114" t="s">
        <v>94</v>
      </c>
      <c r="E58" s="115">
        <v>211</v>
      </c>
      <c r="F58" s="115">
        <v>11</v>
      </c>
      <c r="G58" s="115" t="s">
        <v>2</v>
      </c>
      <c r="H58" s="115" t="s">
        <v>8</v>
      </c>
      <c r="I58" s="115" t="s">
        <v>2</v>
      </c>
      <c r="J58" s="115">
        <v>45</v>
      </c>
      <c r="K58" s="115" t="s">
        <v>8</v>
      </c>
      <c r="L58" s="38"/>
    </row>
    <row r="59" spans="1:12" ht="38.25" x14ac:dyDescent="0.2">
      <c r="A59" s="356"/>
      <c r="B59" s="356"/>
      <c r="C59" s="356"/>
      <c r="D59" s="114" t="s">
        <v>95</v>
      </c>
      <c r="E59" s="115">
        <v>1445</v>
      </c>
      <c r="F59" s="115">
        <v>125</v>
      </c>
      <c r="G59" s="115" t="s">
        <v>2</v>
      </c>
      <c r="H59" s="115" t="s">
        <v>2</v>
      </c>
      <c r="I59" s="115">
        <v>83</v>
      </c>
      <c r="J59" s="115">
        <v>266</v>
      </c>
      <c r="K59" s="115">
        <v>267</v>
      </c>
      <c r="L59" s="38"/>
    </row>
    <row r="60" spans="1:12" ht="38.25" x14ac:dyDescent="0.2">
      <c r="A60" s="356"/>
      <c r="B60" s="356"/>
      <c r="C60" s="356"/>
      <c r="D60" s="114" t="s">
        <v>96</v>
      </c>
      <c r="E60" s="115">
        <v>27</v>
      </c>
      <c r="F60" s="115" t="s">
        <v>8</v>
      </c>
      <c r="G60" s="115">
        <v>27</v>
      </c>
      <c r="H60" s="115" t="s">
        <v>8</v>
      </c>
      <c r="I60" s="115" t="s">
        <v>8</v>
      </c>
      <c r="J60" s="115" t="s">
        <v>8</v>
      </c>
      <c r="K60" s="115" t="s">
        <v>8</v>
      </c>
      <c r="L60" s="38"/>
    </row>
    <row r="61" spans="1:12" ht="25.5" x14ac:dyDescent="0.2">
      <c r="A61" s="356"/>
      <c r="B61" s="356"/>
      <c r="C61" s="356"/>
      <c r="D61" s="114" t="s">
        <v>97</v>
      </c>
      <c r="E61" s="115">
        <v>86</v>
      </c>
      <c r="F61" s="115">
        <v>3</v>
      </c>
      <c r="G61" s="115">
        <v>80</v>
      </c>
      <c r="H61" s="115" t="s">
        <v>8</v>
      </c>
      <c r="I61" s="115">
        <v>2</v>
      </c>
      <c r="J61" s="115" t="s">
        <v>8</v>
      </c>
      <c r="K61" s="115" t="s">
        <v>8</v>
      </c>
      <c r="L61" s="38"/>
    </row>
    <row r="62" spans="1:12" x14ac:dyDescent="0.2">
      <c r="A62" s="356"/>
      <c r="B62" s="355" t="s">
        <v>98</v>
      </c>
      <c r="C62" s="114"/>
      <c r="D62" s="114"/>
      <c r="E62" s="115">
        <v>8131</v>
      </c>
      <c r="F62" s="115">
        <v>1119</v>
      </c>
      <c r="G62" s="115">
        <v>3865</v>
      </c>
      <c r="H62" s="115">
        <v>1054</v>
      </c>
      <c r="I62" s="115">
        <v>474</v>
      </c>
      <c r="J62" s="115">
        <v>1105</v>
      </c>
      <c r="K62" s="115">
        <v>514</v>
      </c>
      <c r="L62" s="38"/>
    </row>
    <row r="63" spans="1:12" x14ac:dyDescent="0.2">
      <c r="A63" s="356"/>
      <c r="B63" s="356"/>
      <c r="C63" s="355" t="s">
        <v>99</v>
      </c>
      <c r="D63" s="114"/>
      <c r="E63" s="115">
        <v>7209</v>
      </c>
      <c r="F63" s="115">
        <v>982</v>
      </c>
      <c r="G63" s="115">
        <v>3444</v>
      </c>
      <c r="H63" s="115" t="s">
        <v>2</v>
      </c>
      <c r="I63" s="115" t="s">
        <v>2</v>
      </c>
      <c r="J63" s="115">
        <v>950</v>
      </c>
      <c r="K63" s="115">
        <v>376</v>
      </c>
      <c r="L63" s="38"/>
    </row>
    <row r="64" spans="1:12" ht="25.5" x14ac:dyDescent="0.2">
      <c r="A64" s="356"/>
      <c r="B64" s="356"/>
      <c r="C64" s="356"/>
      <c r="D64" s="114" t="s">
        <v>100</v>
      </c>
      <c r="E64" s="115">
        <v>164</v>
      </c>
      <c r="F64" s="115" t="s">
        <v>2</v>
      </c>
      <c r="G64" s="115" t="s">
        <v>2</v>
      </c>
      <c r="H64" s="115" t="s">
        <v>2</v>
      </c>
      <c r="I64" s="115" t="s">
        <v>2</v>
      </c>
      <c r="J64" s="115" t="s">
        <v>2</v>
      </c>
      <c r="K64" s="115" t="s">
        <v>8</v>
      </c>
      <c r="L64" s="38"/>
    </row>
    <row r="65" spans="1:12" ht="38.25" x14ac:dyDescent="0.2">
      <c r="A65" s="356"/>
      <c r="B65" s="356"/>
      <c r="C65" s="356"/>
      <c r="D65" s="114" t="s">
        <v>101</v>
      </c>
      <c r="E65" s="115">
        <v>248</v>
      </c>
      <c r="F65" s="115" t="s">
        <v>2</v>
      </c>
      <c r="G65" s="115">
        <v>174</v>
      </c>
      <c r="H65" s="115" t="s">
        <v>2</v>
      </c>
      <c r="I65" s="115" t="s">
        <v>2</v>
      </c>
      <c r="J65" s="115">
        <v>4</v>
      </c>
      <c r="K65" s="115" t="s">
        <v>2</v>
      </c>
      <c r="L65" s="38"/>
    </row>
    <row r="66" spans="1:12" ht="38.25" x14ac:dyDescent="0.2">
      <c r="A66" s="356"/>
      <c r="B66" s="356"/>
      <c r="C66" s="356"/>
      <c r="D66" s="114" t="s">
        <v>102</v>
      </c>
      <c r="E66" s="115">
        <v>6162</v>
      </c>
      <c r="F66" s="115">
        <v>861</v>
      </c>
      <c r="G66" s="115">
        <v>2631</v>
      </c>
      <c r="H66" s="115">
        <v>1007</v>
      </c>
      <c r="I66" s="115">
        <v>410</v>
      </c>
      <c r="J66" s="115">
        <v>879</v>
      </c>
      <c r="K66" s="115">
        <v>373</v>
      </c>
      <c r="L66" s="38"/>
    </row>
    <row r="67" spans="1:12" ht="25.5" x14ac:dyDescent="0.2">
      <c r="A67" s="356"/>
      <c r="B67" s="356"/>
      <c r="C67" s="356"/>
      <c r="D67" s="114" t="s">
        <v>103</v>
      </c>
      <c r="E67" s="115">
        <v>160</v>
      </c>
      <c r="F67" s="115" t="s">
        <v>8</v>
      </c>
      <c r="G67" s="115" t="s">
        <v>2</v>
      </c>
      <c r="H67" s="115" t="s">
        <v>8</v>
      </c>
      <c r="I67" s="115" t="s">
        <v>8</v>
      </c>
      <c r="J67" s="115" t="s">
        <v>8</v>
      </c>
      <c r="K67" s="115" t="s">
        <v>2</v>
      </c>
      <c r="L67" s="38"/>
    </row>
    <row r="68" spans="1:12" ht="25.5" x14ac:dyDescent="0.2">
      <c r="A68" s="356"/>
      <c r="B68" s="356"/>
      <c r="C68" s="356"/>
      <c r="D68" s="114" t="s">
        <v>104</v>
      </c>
      <c r="E68" s="115">
        <v>475</v>
      </c>
      <c r="F68" s="115">
        <v>39</v>
      </c>
      <c r="G68" s="115">
        <v>391</v>
      </c>
      <c r="H68" s="115" t="s">
        <v>2</v>
      </c>
      <c r="I68" s="115" t="s">
        <v>2</v>
      </c>
      <c r="J68" s="115" t="s">
        <v>2</v>
      </c>
      <c r="K68" s="115" t="s">
        <v>8</v>
      </c>
      <c r="L68" s="38"/>
    </row>
    <row r="69" spans="1:12" x14ac:dyDescent="0.2">
      <c r="A69" s="356"/>
      <c r="B69" s="356"/>
      <c r="C69" s="355" t="s">
        <v>105</v>
      </c>
      <c r="D69" s="114"/>
      <c r="E69" s="115">
        <v>921</v>
      </c>
      <c r="F69" s="115">
        <v>137</v>
      </c>
      <c r="G69" s="115">
        <v>421</v>
      </c>
      <c r="H69" s="115" t="s">
        <v>2</v>
      </c>
      <c r="I69" s="115" t="s">
        <v>2</v>
      </c>
      <c r="J69" s="115">
        <v>154</v>
      </c>
      <c r="K69" s="115">
        <v>138</v>
      </c>
      <c r="L69" s="38"/>
    </row>
    <row r="70" spans="1:12" ht="25.5" x14ac:dyDescent="0.2">
      <c r="A70" s="356"/>
      <c r="B70" s="356"/>
      <c r="C70" s="356"/>
      <c r="D70" s="114" t="s">
        <v>106</v>
      </c>
      <c r="E70" s="115">
        <v>45</v>
      </c>
      <c r="F70" s="115" t="s">
        <v>8</v>
      </c>
      <c r="G70" s="115">
        <v>33</v>
      </c>
      <c r="H70" s="115">
        <v>4</v>
      </c>
      <c r="I70" s="115" t="s">
        <v>2</v>
      </c>
      <c r="J70" s="115" t="s">
        <v>2</v>
      </c>
      <c r="K70" s="115" t="s">
        <v>2</v>
      </c>
      <c r="L70" s="38"/>
    </row>
    <row r="71" spans="1:12" ht="25.5" x14ac:dyDescent="0.2">
      <c r="A71" s="356"/>
      <c r="B71" s="356"/>
      <c r="C71" s="356"/>
      <c r="D71" s="114" t="s">
        <v>107</v>
      </c>
      <c r="E71" s="115">
        <v>877</v>
      </c>
      <c r="F71" s="115">
        <v>137</v>
      </c>
      <c r="G71" s="115">
        <v>389</v>
      </c>
      <c r="H71" s="115" t="s">
        <v>2</v>
      </c>
      <c r="I71" s="115" t="s">
        <v>2</v>
      </c>
      <c r="J71" s="115" t="s">
        <v>2</v>
      </c>
      <c r="K71" s="115" t="s">
        <v>2</v>
      </c>
      <c r="L71" s="38"/>
    </row>
    <row r="72" spans="1:12" x14ac:dyDescent="0.2">
      <c r="A72" s="356"/>
      <c r="B72" s="355" t="s">
        <v>108</v>
      </c>
      <c r="C72" s="114"/>
      <c r="D72" s="114"/>
      <c r="E72" s="115">
        <v>20080</v>
      </c>
      <c r="F72" s="115">
        <v>4140</v>
      </c>
      <c r="G72" s="115">
        <v>10017</v>
      </c>
      <c r="H72" s="115">
        <v>1945</v>
      </c>
      <c r="I72" s="115">
        <v>496</v>
      </c>
      <c r="J72" s="115">
        <v>1773</v>
      </c>
      <c r="K72" s="115">
        <v>1709</v>
      </c>
      <c r="L72" s="38"/>
    </row>
    <row r="73" spans="1:12" x14ac:dyDescent="0.2">
      <c r="A73" s="356"/>
      <c r="B73" s="356"/>
      <c r="C73" s="355" t="s">
        <v>153</v>
      </c>
      <c r="D73" s="114"/>
      <c r="E73" s="115">
        <v>12520</v>
      </c>
      <c r="F73" s="115">
        <v>3383</v>
      </c>
      <c r="G73" s="115">
        <v>5472</v>
      </c>
      <c r="H73" s="115">
        <v>1165</v>
      </c>
      <c r="I73" s="115">
        <v>432</v>
      </c>
      <c r="J73" s="115">
        <v>978</v>
      </c>
      <c r="K73" s="115">
        <v>1089</v>
      </c>
      <c r="L73" s="38"/>
    </row>
    <row r="74" spans="1:12" ht="25.5" x14ac:dyDescent="0.2">
      <c r="A74" s="356"/>
      <c r="B74" s="356"/>
      <c r="C74" s="356"/>
      <c r="D74" s="114" t="s">
        <v>110</v>
      </c>
      <c r="E74" s="115" t="s">
        <v>2</v>
      </c>
      <c r="F74" s="115">
        <v>33</v>
      </c>
      <c r="G74" s="115" t="s">
        <v>2</v>
      </c>
      <c r="H74" s="115">
        <v>2</v>
      </c>
      <c r="I74" s="115" t="s">
        <v>2</v>
      </c>
      <c r="J74" s="115" t="s">
        <v>2</v>
      </c>
      <c r="K74" s="115" t="s">
        <v>8</v>
      </c>
      <c r="L74" s="38"/>
    </row>
    <row r="75" spans="1:12" ht="25.5" x14ac:dyDescent="0.2">
      <c r="A75" s="356"/>
      <c r="B75" s="356"/>
      <c r="C75" s="356"/>
      <c r="D75" s="114" t="s">
        <v>111</v>
      </c>
      <c r="E75" s="115">
        <v>10561</v>
      </c>
      <c r="F75" s="115">
        <v>3285</v>
      </c>
      <c r="G75" s="115">
        <v>3697</v>
      </c>
      <c r="H75" s="115">
        <v>1146</v>
      </c>
      <c r="I75" s="115">
        <v>401</v>
      </c>
      <c r="J75" s="115">
        <v>948</v>
      </c>
      <c r="K75" s="115">
        <v>1084</v>
      </c>
      <c r="L75" s="38"/>
    </row>
    <row r="76" spans="1:12" ht="25.5" x14ac:dyDescent="0.2">
      <c r="A76" s="356"/>
      <c r="B76" s="356"/>
      <c r="C76" s="356"/>
      <c r="D76" s="114" t="s">
        <v>112</v>
      </c>
      <c r="E76" s="115">
        <v>181</v>
      </c>
      <c r="F76" s="115" t="s">
        <v>8</v>
      </c>
      <c r="G76" s="115">
        <v>153</v>
      </c>
      <c r="H76" s="115" t="s">
        <v>2</v>
      </c>
      <c r="I76" s="115" t="s">
        <v>2</v>
      </c>
      <c r="J76" s="115" t="s">
        <v>2</v>
      </c>
      <c r="K76" s="115" t="s">
        <v>2</v>
      </c>
      <c r="L76" s="38"/>
    </row>
    <row r="77" spans="1:12" ht="25.5" x14ac:dyDescent="0.2">
      <c r="A77" s="356"/>
      <c r="B77" s="356"/>
      <c r="C77" s="356"/>
      <c r="D77" s="114" t="s">
        <v>113</v>
      </c>
      <c r="E77" s="115" t="s">
        <v>2</v>
      </c>
      <c r="F77" s="115" t="s">
        <v>2</v>
      </c>
      <c r="G77" s="115" t="s">
        <v>2</v>
      </c>
      <c r="H77" s="115">
        <v>8</v>
      </c>
      <c r="I77" s="115" t="s">
        <v>2</v>
      </c>
      <c r="J77" s="115" t="s">
        <v>2</v>
      </c>
      <c r="K77" s="115" t="s">
        <v>2</v>
      </c>
      <c r="L77" s="38"/>
    </row>
    <row r="78" spans="1:12" ht="25.5" x14ac:dyDescent="0.2">
      <c r="A78" s="356"/>
      <c r="B78" s="356"/>
      <c r="C78" s="356"/>
      <c r="D78" s="114" t="s">
        <v>114</v>
      </c>
      <c r="E78" s="115">
        <v>252</v>
      </c>
      <c r="F78" s="115">
        <v>27</v>
      </c>
      <c r="G78" s="115">
        <v>203</v>
      </c>
      <c r="H78" s="115" t="s">
        <v>2</v>
      </c>
      <c r="I78" s="115" t="s">
        <v>2</v>
      </c>
      <c r="J78" s="115" t="s">
        <v>8</v>
      </c>
      <c r="K78" s="115" t="s">
        <v>8</v>
      </c>
      <c r="L78" s="38"/>
    </row>
    <row r="79" spans="1:12" ht="25.5" x14ac:dyDescent="0.2">
      <c r="A79" s="356"/>
      <c r="B79" s="356"/>
      <c r="C79" s="356"/>
      <c r="D79" s="114" t="s">
        <v>115</v>
      </c>
      <c r="E79" s="115">
        <v>121</v>
      </c>
      <c r="F79" s="115" t="s">
        <v>2</v>
      </c>
      <c r="G79" s="115">
        <v>85</v>
      </c>
      <c r="H79" s="115" t="s">
        <v>8</v>
      </c>
      <c r="I79" s="115" t="s">
        <v>8</v>
      </c>
      <c r="J79" s="115" t="s">
        <v>2</v>
      </c>
      <c r="K79" s="115" t="s">
        <v>8</v>
      </c>
      <c r="L79" s="38"/>
    </row>
    <row r="80" spans="1:12" x14ac:dyDescent="0.2">
      <c r="A80" s="356"/>
      <c r="B80" s="356"/>
      <c r="C80" s="355" t="s">
        <v>116</v>
      </c>
      <c r="D80" s="114"/>
      <c r="E80" s="115">
        <v>7560</v>
      </c>
      <c r="F80" s="115">
        <v>757</v>
      </c>
      <c r="G80" s="115">
        <v>4545</v>
      </c>
      <c r="H80" s="115">
        <v>779</v>
      </c>
      <c r="I80" s="115">
        <v>64</v>
      </c>
      <c r="J80" s="115">
        <v>795</v>
      </c>
      <c r="K80" s="115">
        <v>619</v>
      </c>
      <c r="L80" s="38"/>
    </row>
    <row r="81" spans="1:12" ht="25.5" x14ac:dyDescent="0.2">
      <c r="A81" s="356"/>
      <c r="B81" s="356"/>
      <c r="C81" s="356"/>
      <c r="D81" s="114" t="s">
        <v>117</v>
      </c>
      <c r="E81" s="115">
        <v>1076</v>
      </c>
      <c r="F81" s="115">
        <v>50</v>
      </c>
      <c r="G81" s="115">
        <v>786</v>
      </c>
      <c r="H81" s="115" t="s">
        <v>2</v>
      </c>
      <c r="I81" s="115" t="s">
        <v>2</v>
      </c>
      <c r="J81" s="115">
        <v>111</v>
      </c>
      <c r="K81" s="115">
        <v>86</v>
      </c>
      <c r="L81" s="38"/>
    </row>
    <row r="82" spans="1:12" ht="25.5" x14ac:dyDescent="0.2">
      <c r="A82" s="356"/>
      <c r="B82" s="356"/>
      <c r="C82" s="356"/>
      <c r="D82" s="114" t="s">
        <v>118</v>
      </c>
      <c r="E82" s="115">
        <v>132</v>
      </c>
      <c r="F82" s="115" t="s">
        <v>2</v>
      </c>
      <c r="G82" s="115">
        <v>90</v>
      </c>
      <c r="H82" s="115" t="s">
        <v>2</v>
      </c>
      <c r="I82" s="115" t="s">
        <v>8</v>
      </c>
      <c r="J82" s="115" t="s">
        <v>8</v>
      </c>
      <c r="K82" s="115" t="s">
        <v>2</v>
      </c>
      <c r="L82" s="38"/>
    </row>
    <row r="83" spans="1:12" ht="38.25" x14ac:dyDescent="0.2">
      <c r="A83" s="356"/>
      <c r="B83" s="356"/>
      <c r="C83" s="356"/>
      <c r="D83" s="114" t="s">
        <v>119</v>
      </c>
      <c r="E83" s="115">
        <v>754</v>
      </c>
      <c r="F83" s="115">
        <v>67</v>
      </c>
      <c r="G83" s="115">
        <v>383</v>
      </c>
      <c r="H83" s="115" t="s">
        <v>2</v>
      </c>
      <c r="I83" s="115" t="s">
        <v>2</v>
      </c>
      <c r="J83" s="115">
        <v>159</v>
      </c>
      <c r="K83" s="115" t="s">
        <v>2</v>
      </c>
      <c r="L83" s="38"/>
    </row>
    <row r="84" spans="1:12" ht="25.5" x14ac:dyDescent="0.2">
      <c r="A84" s="356"/>
      <c r="B84" s="356"/>
      <c r="C84" s="356"/>
      <c r="D84" s="114" t="s">
        <v>120</v>
      </c>
      <c r="E84" s="115">
        <v>2046</v>
      </c>
      <c r="F84" s="115">
        <v>242</v>
      </c>
      <c r="G84" s="115">
        <v>1459</v>
      </c>
      <c r="H84" s="115">
        <v>241</v>
      </c>
      <c r="I84" s="115">
        <v>42</v>
      </c>
      <c r="J84" s="115" t="s">
        <v>2</v>
      </c>
      <c r="K84" s="115" t="s">
        <v>2</v>
      </c>
      <c r="L84" s="38"/>
    </row>
    <row r="85" spans="1:12" ht="25.5" x14ac:dyDescent="0.2">
      <c r="A85" s="356"/>
      <c r="B85" s="356"/>
      <c r="C85" s="356"/>
      <c r="D85" s="114" t="s">
        <v>121</v>
      </c>
      <c r="E85" s="115">
        <v>2657</v>
      </c>
      <c r="F85" s="115">
        <v>243</v>
      </c>
      <c r="G85" s="115">
        <v>1281</v>
      </c>
      <c r="H85" s="115">
        <v>310</v>
      </c>
      <c r="I85" s="115" t="s">
        <v>8</v>
      </c>
      <c r="J85" s="115">
        <v>410</v>
      </c>
      <c r="K85" s="115">
        <v>414</v>
      </c>
      <c r="L85" s="38"/>
    </row>
    <row r="86" spans="1:12" ht="25.5" x14ac:dyDescent="0.2">
      <c r="A86" s="356"/>
      <c r="B86" s="356"/>
      <c r="C86" s="356"/>
      <c r="D86" s="114" t="s">
        <v>122</v>
      </c>
      <c r="E86" s="115">
        <v>268</v>
      </c>
      <c r="F86" s="115" t="s">
        <v>2</v>
      </c>
      <c r="G86" s="115">
        <v>241</v>
      </c>
      <c r="H86" s="115" t="s">
        <v>2</v>
      </c>
      <c r="I86" s="115" t="s">
        <v>2</v>
      </c>
      <c r="J86" s="115" t="s">
        <v>8</v>
      </c>
      <c r="K86" s="115" t="s">
        <v>8</v>
      </c>
      <c r="L86" s="38"/>
    </row>
    <row r="87" spans="1:12" ht="25.5" x14ac:dyDescent="0.2">
      <c r="A87" s="356"/>
      <c r="B87" s="356"/>
      <c r="C87" s="356"/>
      <c r="D87" s="114" t="s">
        <v>123</v>
      </c>
      <c r="E87" s="115">
        <v>379</v>
      </c>
      <c r="F87" s="115">
        <v>96</v>
      </c>
      <c r="G87" s="115">
        <v>107</v>
      </c>
      <c r="H87" s="115">
        <v>121</v>
      </c>
      <c r="I87" s="115" t="s">
        <v>2</v>
      </c>
      <c r="J87" s="115" t="s">
        <v>2</v>
      </c>
      <c r="K87" s="115" t="s">
        <v>8</v>
      </c>
      <c r="L87" s="38"/>
    </row>
    <row r="88" spans="1:12" ht="25.5" x14ac:dyDescent="0.2">
      <c r="A88" s="356"/>
      <c r="B88" s="356"/>
      <c r="C88" s="356"/>
      <c r="D88" s="114" t="s">
        <v>124</v>
      </c>
      <c r="E88" s="115">
        <v>248</v>
      </c>
      <c r="F88" s="115" t="s">
        <v>2</v>
      </c>
      <c r="G88" s="115">
        <v>199</v>
      </c>
      <c r="H88" s="115" t="s">
        <v>2</v>
      </c>
      <c r="I88" s="115">
        <v>7</v>
      </c>
      <c r="J88" s="115" t="s">
        <v>8</v>
      </c>
      <c r="K88" s="115" t="s">
        <v>8</v>
      </c>
      <c r="L88" s="38"/>
    </row>
    <row r="89" spans="1:12" x14ac:dyDescent="0.2">
      <c r="A89" s="356"/>
      <c r="B89" s="355" t="s">
        <v>125</v>
      </c>
      <c r="C89" s="114"/>
      <c r="D89" s="114"/>
      <c r="E89" s="115">
        <v>10004</v>
      </c>
      <c r="F89" s="115">
        <v>2782</v>
      </c>
      <c r="G89" s="115">
        <v>2575</v>
      </c>
      <c r="H89" s="115">
        <v>1562</v>
      </c>
      <c r="I89" s="115">
        <v>552</v>
      </c>
      <c r="J89" s="115">
        <v>1443</v>
      </c>
      <c r="K89" s="115">
        <v>1090</v>
      </c>
      <c r="L89" s="38"/>
    </row>
    <row r="90" spans="1:12" x14ac:dyDescent="0.2">
      <c r="A90" s="356"/>
      <c r="B90" s="356"/>
      <c r="C90" s="355" t="s">
        <v>155</v>
      </c>
      <c r="D90" s="114"/>
      <c r="E90" s="115">
        <v>2667</v>
      </c>
      <c r="F90" s="115">
        <v>380</v>
      </c>
      <c r="G90" s="115">
        <v>947</v>
      </c>
      <c r="H90" s="115">
        <v>387</v>
      </c>
      <c r="I90" s="115">
        <v>93</v>
      </c>
      <c r="J90" s="115">
        <v>411</v>
      </c>
      <c r="K90" s="115">
        <v>449</v>
      </c>
      <c r="L90" s="38"/>
    </row>
    <row r="91" spans="1:12" ht="38.25" x14ac:dyDescent="0.2">
      <c r="A91" s="356"/>
      <c r="B91" s="356"/>
      <c r="C91" s="356"/>
      <c r="D91" s="114" t="s">
        <v>127</v>
      </c>
      <c r="E91" s="115">
        <v>2482</v>
      </c>
      <c r="F91" s="115">
        <v>370</v>
      </c>
      <c r="G91" s="115">
        <v>815</v>
      </c>
      <c r="H91" s="115">
        <v>383</v>
      </c>
      <c r="I91" s="115" t="s">
        <v>2</v>
      </c>
      <c r="J91" s="115">
        <v>411</v>
      </c>
      <c r="K91" s="115" t="s">
        <v>2</v>
      </c>
      <c r="L91" s="38"/>
    </row>
    <row r="92" spans="1:12" ht="25.5" x14ac:dyDescent="0.2">
      <c r="A92" s="356"/>
      <c r="B92" s="356"/>
      <c r="C92" s="356"/>
      <c r="D92" s="114" t="s">
        <v>128</v>
      </c>
      <c r="E92" s="115">
        <v>70</v>
      </c>
      <c r="F92" s="115" t="s">
        <v>8</v>
      </c>
      <c r="G92" s="115">
        <v>58</v>
      </c>
      <c r="H92" s="115" t="s">
        <v>2</v>
      </c>
      <c r="I92" s="115" t="s">
        <v>2</v>
      </c>
      <c r="J92" s="115" t="s">
        <v>8</v>
      </c>
      <c r="K92" s="115" t="s">
        <v>8</v>
      </c>
      <c r="L92" s="38"/>
    </row>
    <row r="93" spans="1:12" ht="38.25" x14ac:dyDescent="0.2">
      <c r="A93" s="356"/>
      <c r="B93" s="356"/>
      <c r="C93" s="356"/>
      <c r="D93" s="114" t="s">
        <v>129</v>
      </c>
      <c r="E93" s="115">
        <v>28</v>
      </c>
      <c r="F93" s="115" t="s">
        <v>8</v>
      </c>
      <c r="G93" s="115" t="s">
        <v>2</v>
      </c>
      <c r="H93" s="115" t="s">
        <v>8</v>
      </c>
      <c r="I93" s="115" t="s">
        <v>2</v>
      </c>
      <c r="J93" s="115" t="s">
        <v>8</v>
      </c>
      <c r="K93" s="115" t="s">
        <v>8</v>
      </c>
      <c r="L93" s="38"/>
    </row>
    <row r="94" spans="1:12" ht="25.5" x14ac:dyDescent="0.2">
      <c r="A94" s="356"/>
      <c r="B94" s="356"/>
      <c r="C94" s="356"/>
      <c r="D94" s="114" t="s">
        <v>130</v>
      </c>
      <c r="E94" s="115">
        <v>36</v>
      </c>
      <c r="F94" s="115" t="s">
        <v>8</v>
      </c>
      <c r="G94" s="115">
        <v>27</v>
      </c>
      <c r="H94" s="115" t="s">
        <v>2</v>
      </c>
      <c r="I94" s="115" t="s">
        <v>2</v>
      </c>
      <c r="J94" s="115" t="s">
        <v>8</v>
      </c>
      <c r="K94" s="115" t="s">
        <v>8</v>
      </c>
      <c r="L94" s="38"/>
    </row>
    <row r="95" spans="1:12" ht="25.5" x14ac:dyDescent="0.2">
      <c r="A95" s="356"/>
      <c r="B95" s="356"/>
      <c r="C95" s="356"/>
      <c r="D95" s="114" t="s">
        <v>131</v>
      </c>
      <c r="E95" s="115">
        <v>52</v>
      </c>
      <c r="F95" s="115">
        <v>10</v>
      </c>
      <c r="G95" s="115" t="s">
        <v>2</v>
      </c>
      <c r="H95" s="115">
        <v>2</v>
      </c>
      <c r="I95" s="115" t="s">
        <v>2</v>
      </c>
      <c r="J95" s="115" t="s">
        <v>8</v>
      </c>
      <c r="K95" s="115" t="s">
        <v>2</v>
      </c>
      <c r="L95" s="38"/>
    </row>
    <row r="96" spans="1:12" x14ac:dyDescent="0.2">
      <c r="A96" s="356"/>
      <c r="B96" s="356"/>
      <c r="C96" s="355" t="s">
        <v>171</v>
      </c>
      <c r="D96" s="114"/>
      <c r="E96" s="115">
        <v>5928</v>
      </c>
      <c r="F96" s="115">
        <v>2211</v>
      </c>
      <c r="G96" s="115">
        <v>1418</v>
      </c>
      <c r="H96" s="115">
        <v>1033</v>
      </c>
      <c r="I96" s="115">
        <v>64</v>
      </c>
      <c r="J96" s="115">
        <v>752</v>
      </c>
      <c r="K96" s="115">
        <v>450</v>
      </c>
      <c r="L96" s="38"/>
    </row>
    <row r="97" spans="1:12" ht="25.5" x14ac:dyDescent="0.2">
      <c r="A97" s="356"/>
      <c r="B97" s="356"/>
      <c r="C97" s="356"/>
      <c r="D97" s="114" t="s">
        <v>133</v>
      </c>
      <c r="E97" s="115">
        <v>12</v>
      </c>
      <c r="F97" s="115" t="s">
        <v>2</v>
      </c>
      <c r="G97" s="115" t="s">
        <v>2</v>
      </c>
      <c r="H97" s="115">
        <v>0</v>
      </c>
      <c r="I97" s="115" t="s">
        <v>8</v>
      </c>
      <c r="J97" s="115" t="s">
        <v>8</v>
      </c>
      <c r="K97" s="115" t="s">
        <v>8</v>
      </c>
      <c r="L97" s="38"/>
    </row>
    <row r="98" spans="1:12" ht="25.5" x14ac:dyDescent="0.2">
      <c r="A98" s="356"/>
      <c r="B98" s="356"/>
      <c r="C98" s="356"/>
      <c r="D98" s="114" t="s">
        <v>134</v>
      </c>
      <c r="E98" s="115">
        <v>86</v>
      </c>
      <c r="F98" s="115" t="s">
        <v>2</v>
      </c>
      <c r="G98" s="115" t="s">
        <v>2</v>
      </c>
      <c r="H98" s="115">
        <v>3</v>
      </c>
      <c r="I98" s="115" t="s">
        <v>8</v>
      </c>
      <c r="J98" s="115" t="s">
        <v>8</v>
      </c>
      <c r="K98" s="115" t="s">
        <v>8</v>
      </c>
      <c r="L98" s="38"/>
    </row>
    <row r="99" spans="1:12" ht="25.5" x14ac:dyDescent="0.2">
      <c r="A99" s="356"/>
      <c r="B99" s="356"/>
      <c r="C99" s="356"/>
      <c r="D99" s="114" t="s">
        <v>135</v>
      </c>
      <c r="E99" s="115">
        <v>181</v>
      </c>
      <c r="F99" s="115" t="s">
        <v>2</v>
      </c>
      <c r="G99" s="115">
        <v>25</v>
      </c>
      <c r="H99" s="115" t="s">
        <v>2</v>
      </c>
      <c r="I99" s="115" t="s">
        <v>2</v>
      </c>
      <c r="J99" s="115" t="s">
        <v>2</v>
      </c>
      <c r="K99" s="115" t="s">
        <v>2</v>
      </c>
      <c r="L99" s="38"/>
    </row>
    <row r="100" spans="1:12" ht="25.5" x14ac:dyDescent="0.2">
      <c r="A100" s="356"/>
      <c r="B100" s="356"/>
      <c r="C100" s="356"/>
      <c r="D100" s="114" t="s">
        <v>136</v>
      </c>
      <c r="E100" s="115" t="s">
        <v>2</v>
      </c>
      <c r="F100" s="115" t="s">
        <v>2</v>
      </c>
      <c r="G100" s="115">
        <v>83</v>
      </c>
      <c r="H100" s="115" t="s">
        <v>2</v>
      </c>
      <c r="I100" s="115" t="s">
        <v>2</v>
      </c>
      <c r="J100" s="115" t="s">
        <v>8</v>
      </c>
      <c r="K100" s="115" t="s">
        <v>8</v>
      </c>
      <c r="L100" s="38"/>
    </row>
    <row r="101" spans="1:12" ht="25.5" x14ac:dyDescent="0.2">
      <c r="A101" s="356"/>
      <c r="B101" s="356"/>
      <c r="C101" s="356"/>
      <c r="D101" s="114" t="s">
        <v>137</v>
      </c>
      <c r="E101" s="115" t="s">
        <v>2</v>
      </c>
      <c r="F101" s="115">
        <v>2147</v>
      </c>
      <c r="G101" s="115">
        <v>1223</v>
      </c>
      <c r="H101" s="115">
        <v>686</v>
      </c>
      <c r="I101" s="115">
        <v>42</v>
      </c>
      <c r="J101" s="115" t="s">
        <v>2</v>
      </c>
      <c r="K101" s="115" t="s">
        <v>2</v>
      </c>
      <c r="L101" s="38"/>
    </row>
    <row r="102" spans="1:12" x14ac:dyDescent="0.2">
      <c r="A102" s="356"/>
      <c r="B102" s="356"/>
      <c r="C102" s="355" t="s">
        <v>197</v>
      </c>
      <c r="D102" s="114"/>
      <c r="E102" s="115">
        <v>1409</v>
      </c>
      <c r="F102" s="115">
        <v>191</v>
      </c>
      <c r="G102" s="115">
        <v>210</v>
      </c>
      <c r="H102" s="115">
        <v>142</v>
      </c>
      <c r="I102" s="115">
        <v>394</v>
      </c>
      <c r="J102" s="115">
        <v>280</v>
      </c>
      <c r="K102" s="115">
        <v>191</v>
      </c>
      <c r="L102" s="38"/>
    </row>
    <row r="103" spans="1:12" ht="25.5" x14ac:dyDescent="0.2">
      <c r="A103" s="356"/>
      <c r="B103" s="356"/>
      <c r="C103" s="356"/>
      <c r="D103" s="114" t="s">
        <v>139</v>
      </c>
      <c r="E103" s="115">
        <v>119</v>
      </c>
      <c r="F103" s="115" t="s">
        <v>2</v>
      </c>
      <c r="G103" s="115">
        <v>59</v>
      </c>
      <c r="H103" s="115" t="s">
        <v>2</v>
      </c>
      <c r="I103" s="115" t="s">
        <v>2</v>
      </c>
      <c r="J103" s="115" t="s">
        <v>2</v>
      </c>
      <c r="K103" s="115" t="s">
        <v>2</v>
      </c>
      <c r="L103" s="38"/>
    </row>
    <row r="104" spans="1:12" ht="25.5" x14ac:dyDescent="0.2">
      <c r="A104" s="356"/>
      <c r="B104" s="356"/>
      <c r="C104" s="356"/>
      <c r="D104" s="114" t="s">
        <v>140</v>
      </c>
      <c r="E104" s="115">
        <v>17</v>
      </c>
      <c r="F104" s="115" t="s">
        <v>8</v>
      </c>
      <c r="G104" s="115">
        <v>17</v>
      </c>
      <c r="H104" s="115" t="s">
        <v>8</v>
      </c>
      <c r="I104" s="115" t="s">
        <v>8</v>
      </c>
      <c r="J104" s="115" t="s">
        <v>8</v>
      </c>
      <c r="K104" s="115" t="s">
        <v>8</v>
      </c>
      <c r="L104" s="38"/>
    </row>
    <row r="105" spans="1:12" ht="25.5" x14ac:dyDescent="0.2">
      <c r="A105" s="356"/>
      <c r="B105" s="356"/>
      <c r="C105" s="356"/>
      <c r="D105" s="114" t="s">
        <v>141</v>
      </c>
      <c r="E105" s="115">
        <v>1273</v>
      </c>
      <c r="F105" s="115" t="s">
        <v>2</v>
      </c>
      <c r="G105" s="115">
        <v>134</v>
      </c>
      <c r="H105" s="115" t="s">
        <v>2</v>
      </c>
      <c r="I105" s="115" t="s">
        <v>2</v>
      </c>
      <c r="J105" s="115" t="s">
        <v>2</v>
      </c>
      <c r="K105" s="115" t="s">
        <v>2</v>
      </c>
      <c r="L105" s="38"/>
    </row>
    <row r="107" spans="1:12" ht="13.5" customHeight="1" x14ac:dyDescent="0.2">
      <c r="A107" s="17" t="s">
        <v>235</v>
      </c>
    </row>
    <row r="108" spans="1:12" x14ac:dyDescent="0.2">
      <c r="A108" s="186" t="s">
        <v>236</v>
      </c>
    </row>
  </sheetData>
  <mergeCells count="35">
    <mergeCell ref="A9:A105"/>
    <mergeCell ref="B9:B18"/>
    <mergeCell ref="C10:C15"/>
    <mergeCell ref="C16:C18"/>
    <mergeCell ref="B19:B30"/>
    <mergeCell ref="C20:C26"/>
    <mergeCell ref="C27:C30"/>
    <mergeCell ref="B31:B45"/>
    <mergeCell ref="C32:C36"/>
    <mergeCell ref="C37:C41"/>
    <mergeCell ref="C42:C45"/>
    <mergeCell ref="B46:B61"/>
    <mergeCell ref="C47:C49"/>
    <mergeCell ref="C50:C56"/>
    <mergeCell ref="C57:C61"/>
    <mergeCell ref="B89:B105"/>
    <mergeCell ref="C90:C95"/>
    <mergeCell ref="C96:C101"/>
    <mergeCell ref="C102:C105"/>
    <mergeCell ref="B62:B71"/>
    <mergeCell ref="C63:C68"/>
    <mergeCell ref="C69:C71"/>
    <mergeCell ref="B72:B88"/>
    <mergeCell ref="C73:C79"/>
    <mergeCell ref="C80:C88"/>
    <mergeCell ref="A4:D7"/>
    <mergeCell ref="E4:E6"/>
    <mergeCell ref="E7:K7"/>
    <mergeCell ref="F4:K4"/>
    <mergeCell ref="F5:F6"/>
    <mergeCell ref="G5:G6"/>
    <mergeCell ref="H5:H6"/>
    <mergeCell ref="I5:I6"/>
    <mergeCell ref="J5:J6"/>
    <mergeCell ref="K5:K6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A2"/>
    </sheetView>
  </sheetViews>
  <sheetFormatPr defaultRowHeight="12.75" x14ac:dyDescent="0.2"/>
  <cols>
    <col min="1" max="1" width="73.7109375" style="17" customWidth="1"/>
    <col min="2" max="4" width="14.85546875" style="17" customWidth="1"/>
    <col min="5" max="5" width="18.42578125" style="17" customWidth="1"/>
    <col min="6" max="8" width="14.85546875" style="17" customWidth="1"/>
    <col min="9" max="16384" width="9.140625" style="17"/>
  </cols>
  <sheetData>
    <row r="1" spans="1:8" x14ac:dyDescent="0.2">
      <c r="A1" s="188" t="s">
        <v>244</v>
      </c>
    </row>
    <row r="2" spans="1:8" x14ac:dyDescent="0.2">
      <c r="A2" s="189" t="s">
        <v>243</v>
      </c>
    </row>
    <row r="3" spans="1:8" x14ac:dyDescent="0.2">
      <c r="A3" s="188"/>
    </row>
    <row r="4" spans="1:8" ht="60.75" customHeight="1" x14ac:dyDescent="0.2">
      <c r="A4" s="303" t="s">
        <v>324</v>
      </c>
      <c r="B4" s="389" t="s">
        <v>251</v>
      </c>
      <c r="C4" s="389"/>
      <c r="D4" s="389"/>
      <c r="E4" s="390" t="s">
        <v>252</v>
      </c>
      <c r="F4" s="389" t="s">
        <v>253</v>
      </c>
      <c r="G4" s="389"/>
      <c r="H4" s="389"/>
    </row>
    <row r="5" spans="1:8" ht="51.75" customHeight="1" x14ac:dyDescent="0.2">
      <c r="A5" s="303"/>
      <c r="B5" s="390" t="s">
        <v>254</v>
      </c>
      <c r="C5" s="390" t="s">
        <v>255</v>
      </c>
      <c r="D5" s="390" t="s">
        <v>256</v>
      </c>
      <c r="E5" s="391"/>
      <c r="F5" s="5" t="s">
        <v>257</v>
      </c>
      <c r="G5" s="5" t="s">
        <v>258</v>
      </c>
      <c r="H5" s="5" t="s">
        <v>259</v>
      </c>
    </row>
    <row r="6" spans="1:8" ht="30" customHeight="1" x14ac:dyDescent="0.2">
      <c r="A6" s="303"/>
      <c r="B6" s="392"/>
      <c r="C6" s="392"/>
      <c r="D6" s="392"/>
      <c r="E6" s="392"/>
      <c r="F6" s="393" t="s">
        <v>260</v>
      </c>
      <c r="G6" s="394"/>
      <c r="H6" s="6" t="s">
        <v>261</v>
      </c>
    </row>
    <row r="7" spans="1:8" ht="26.25" customHeight="1" x14ac:dyDescent="0.2">
      <c r="A7" s="303"/>
      <c r="B7" s="393" t="s">
        <v>260</v>
      </c>
      <c r="C7" s="395"/>
      <c r="D7" s="394"/>
      <c r="E7" s="389" t="s">
        <v>247</v>
      </c>
      <c r="F7" s="389"/>
      <c r="G7" s="389"/>
      <c r="H7" s="389"/>
    </row>
    <row r="8" spans="1:8" x14ac:dyDescent="0.2">
      <c r="A8" s="173" t="s">
        <v>0</v>
      </c>
      <c r="B8" s="93">
        <v>821371.3</v>
      </c>
      <c r="C8" s="93">
        <v>732869</v>
      </c>
      <c r="D8" s="93">
        <v>88502.3</v>
      </c>
      <c r="E8" s="93">
        <v>1272</v>
      </c>
      <c r="F8" s="93">
        <v>16530481.699999999</v>
      </c>
      <c r="G8" s="93">
        <v>12756608.199999999</v>
      </c>
      <c r="H8" s="93">
        <v>77.2</v>
      </c>
    </row>
    <row r="9" spans="1:8" x14ac:dyDescent="0.2">
      <c r="A9" s="174" t="s">
        <v>13</v>
      </c>
      <c r="B9" s="93"/>
      <c r="C9" s="93"/>
      <c r="D9" s="93"/>
      <c r="E9" s="93"/>
      <c r="F9" s="93"/>
      <c r="G9" s="93"/>
      <c r="H9" s="93"/>
    </row>
    <row r="10" spans="1:8" x14ac:dyDescent="0.2">
      <c r="A10" s="175" t="s">
        <v>1</v>
      </c>
      <c r="B10" s="93">
        <v>358157.5</v>
      </c>
      <c r="C10" s="93">
        <v>337471.4</v>
      </c>
      <c r="D10" s="93">
        <v>20686.099999999999</v>
      </c>
      <c r="E10" s="93">
        <v>1014</v>
      </c>
      <c r="F10" s="93">
        <v>5652698.5</v>
      </c>
      <c r="G10" s="93">
        <v>3727786.1</v>
      </c>
      <c r="H10" s="94">
        <v>65.900000000000006</v>
      </c>
    </row>
    <row r="11" spans="1:8" x14ac:dyDescent="0.2">
      <c r="A11" s="176" t="s">
        <v>14</v>
      </c>
      <c r="B11" s="93"/>
      <c r="C11" s="93"/>
      <c r="D11" s="93"/>
      <c r="E11" s="93"/>
      <c r="F11" s="93"/>
      <c r="G11" s="93"/>
      <c r="H11" s="93"/>
    </row>
    <row r="12" spans="1:8" x14ac:dyDescent="0.2">
      <c r="A12" s="177" t="s">
        <v>15</v>
      </c>
      <c r="B12" s="95">
        <v>5703.2</v>
      </c>
      <c r="C12" s="95" t="s">
        <v>2</v>
      </c>
      <c r="D12" s="95" t="s">
        <v>2</v>
      </c>
      <c r="E12" s="93">
        <v>185</v>
      </c>
      <c r="F12" s="93">
        <v>48151.6</v>
      </c>
      <c r="G12" s="93">
        <v>23663.4</v>
      </c>
      <c r="H12" s="93">
        <v>49.1</v>
      </c>
    </row>
    <row r="13" spans="1:8" x14ac:dyDescent="0.2">
      <c r="A13" s="178" t="s">
        <v>16</v>
      </c>
      <c r="B13" s="95"/>
      <c r="C13" s="95"/>
      <c r="D13" s="95"/>
      <c r="E13" s="93"/>
      <c r="F13" s="93"/>
      <c r="G13" s="93"/>
      <c r="H13" s="93"/>
    </row>
    <row r="14" spans="1:8" x14ac:dyDescent="0.2">
      <c r="A14" s="177" t="s">
        <v>17</v>
      </c>
      <c r="B14" s="95">
        <v>22819.5</v>
      </c>
      <c r="C14" s="95">
        <v>22477.1</v>
      </c>
      <c r="D14" s="95">
        <v>342.4</v>
      </c>
      <c r="E14" s="93">
        <v>229</v>
      </c>
      <c r="F14" s="93">
        <v>369529.4</v>
      </c>
      <c r="G14" s="93">
        <v>137635.70000000001</v>
      </c>
      <c r="H14" s="93">
        <v>37.200000000000003</v>
      </c>
    </row>
    <row r="15" spans="1:8" x14ac:dyDescent="0.2">
      <c r="A15" s="178" t="s">
        <v>17</v>
      </c>
      <c r="B15" s="95"/>
      <c r="C15" s="95"/>
      <c r="D15" s="95"/>
      <c r="E15" s="93"/>
      <c r="F15" s="93"/>
      <c r="G15" s="93"/>
      <c r="H15" s="93"/>
    </row>
    <row r="16" spans="1:8" x14ac:dyDescent="0.2">
      <c r="A16" s="177" t="s">
        <v>18</v>
      </c>
      <c r="B16" s="95">
        <v>95164.800000000003</v>
      </c>
      <c r="C16" s="95" t="s">
        <v>2</v>
      </c>
      <c r="D16" s="95" t="s">
        <v>2</v>
      </c>
      <c r="E16" s="93">
        <v>366</v>
      </c>
      <c r="F16" s="93">
        <v>1709259</v>
      </c>
      <c r="G16" s="93">
        <v>1240866.1000000001</v>
      </c>
      <c r="H16" s="93">
        <v>72.599999999999994</v>
      </c>
    </row>
    <row r="17" spans="1:8" x14ac:dyDescent="0.2">
      <c r="A17" s="178" t="s">
        <v>18</v>
      </c>
      <c r="B17" s="95"/>
      <c r="C17" s="95"/>
      <c r="D17" s="95"/>
      <c r="E17" s="93"/>
      <c r="F17" s="93"/>
      <c r="G17" s="93"/>
      <c r="H17" s="93"/>
    </row>
    <row r="18" spans="1:8" x14ac:dyDescent="0.2">
      <c r="A18" s="177" t="s">
        <v>19</v>
      </c>
      <c r="B18" s="95">
        <v>234470</v>
      </c>
      <c r="C18" s="95">
        <v>225576.5</v>
      </c>
      <c r="D18" s="95">
        <v>8893.5</v>
      </c>
      <c r="E18" s="93">
        <v>234</v>
      </c>
      <c r="F18" s="93">
        <v>3525758.5</v>
      </c>
      <c r="G18" s="93">
        <v>2325620.9</v>
      </c>
      <c r="H18" s="94">
        <v>66</v>
      </c>
    </row>
    <row r="19" spans="1:8" x14ac:dyDescent="0.2">
      <c r="A19" s="178" t="s">
        <v>20</v>
      </c>
      <c r="B19" s="95"/>
      <c r="C19" s="95"/>
      <c r="D19" s="95"/>
      <c r="E19" s="93"/>
      <c r="F19" s="93"/>
      <c r="G19" s="93"/>
      <c r="H19" s="94"/>
    </row>
    <row r="20" spans="1:8" x14ac:dyDescent="0.2">
      <c r="A20" s="180" t="s">
        <v>3</v>
      </c>
      <c r="B20" s="95" t="s">
        <v>2</v>
      </c>
      <c r="C20" s="95">
        <v>29706.1</v>
      </c>
      <c r="D20" s="95" t="s">
        <v>2</v>
      </c>
      <c r="E20" s="93">
        <v>81</v>
      </c>
      <c r="F20" s="93">
        <v>639111.69999999995</v>
      </c>
      <c r="G20" s="93">
        <v>530220.30000000005</v>
      </c>
      <c r="H20" s="94">
        <v>83</v>
      </c>
    </row>
    <row r="21" spans="1:8" x14ac:dyDescent="0.2">
      <c r="A21" s="181" t="s">
        <v>21</v>
      </c>
      <c r="B21" s="95"/>
      <c r="C21" s="95"/>
      <c r="D21" s="95"/>
      <c r="E21" s="93"/>
      <c r="F21" s="93"/>
      <c r="G21" s="93"/>
      <c r="H21" s="94"/>
    </row>
    <row r="22" spans="1:8" x14ac:dyDescent="0.2">
      <c r="A22" s="175" t="s">
        <v>4</v>
      </c>
      <c r="B22" s="95" t="s">
        <v>2</v>
      </c>
      <c r="C22" s="95">
        <v>365691.5</v>
      </c>
      <c r="D22" s="95" t="s">
        <v>2</v>
      </c>
      <c r="E22" s="93">
        <v>177</v>
      </c>
      <c r="F22" s="93">
        <v>10238671.5</v>
      </c>
      <c r="G22" s="93">
        <v>8498601.8000000007</v>
      </c>
      <c r="H22" s="94">
        <v>83</v>
      </c>
    </row>
    <row r="23" spans="1:8" x14ac:dyDescent="0.2">
      <c r="A23" s="176" t="s">
        <v>22</v>
      </c>
      <c r="B23" s="93"/>
      <c r="C23" s="93"/>
      <c r="D23" s="93"/>
      <c r="E23" s="93"/>
      <c r="F23" s="93"/>
      <c r="G23" s="93"/>
      <c r="H23" s="93"/>
    </row>
    <row r="24" spans="1:8" x14ac:dyDescent="0.2">
      <c r="A24" s="177" t="s">
        <v>6</v>
      </c>
      <c r="B24" s="95" t="s">
        <v>2</v>
      </c>
      <c r="C24" s="95">
        <v>287531.09999999998</v>
      </c>
      <c r="D24" s="95" t="s">
        <v>2</v>
      </c>
      <c r="E24" s="93">
        <v>122</v>
      </c>
      <c r="F24" s="93">
        <v>8305366.2999999998</v>
      </c>
      <c r="G24" s="93">
        <v>6881653.4000000004</v>
      </c>
      <c r="H24" s="93">
        <v>82.9</v>
      </c>
    </row>
    <row r="25" spans="1:8" x14ac:dyDescent="0.2">
      <c r="A25" s="178" t="s">
        <v>29</v>
      </c>
      <c r="B25" s="95"/>
      <c r="C25" s="95"/>
      <c r="D25" s="95"/>
      <c r="E25" s="93"/>
      <c r="F25" s="93"/>
      <c r="G25" s="93"/>
      <c r="H25" s="93"/>
    </row>
    <row r="26" spans="1:8" x14ac:dyDescent="0.2">
      <c r="A26" s="182" t="s">
        <v>7</v>
      </c>
      <c r="B26" s="93">
        <v>342748.5</v>
      </c>
      <c r="C26" s="93">
        <v>285983.5</v>
      </c>
      <c r="D26" s="93">
        <v>56765</v>
      </c>
      <c r="E26" s="93">
        <v>95</v>
      </c>
      <c r="F26" s="93">
        <v>8204689.2000000002</v>
      </c>
      <c r="G26" s="93">
        <v>6810397.4000000004</v>
      </c>
      <c r="H26" s="94">
        <v>83</v>
      </c>
    </row>
    <row r="27" spans="1:8" x14ac:dyDescent="0.2">
      <c r="A27" s="183" t="s">
        <v>30</v>
      </c>
      <c r="B27" s="93"/>
      <c r="C27" s="93"/>
      <c r="D27" s="93"/>
      <c r="E27" s="93"/>
      <c r="F27" s="93"/>
      <c r="G27" s="93"/>
      <c r="H27" s="93"/>
    </row>
    <row r="28" spans="1:8" x14ac:dyDescent="0.2">
      <c r="A28" s="184" t="s">
        <v>23</v>
      </c>
      <c r="B28" s="95" t="s">
        <v>2</v>
      </c>
      <c r="C28" s="95" t="s">
        <v>2</v>
      </c>
      <c r="D28" s="95" t="s">
        <v>2</v>
      </c>
      <c r="E28" s="95" t="s">
        <v>2</v>
      </c>
      <c r="F28" s="95" t="s">
        <v>2</v>
      </c>
      <c r="G28" s="95" t="s">
        <v>2</v>
      </c>
      <c r="H28" s="95" t="s">
        <v>2</v>
      </c>
    </row>
    <row r="29" spans="1:8" x14ac:dyDescent="0.2">
      <c r="A29" s="185" t="s">
        <v>189</v>
      </c>
      <c r="B29" s="95"/>
      <c r="C29" s="95"/>
      <c r="D29" s="95"/>
      <c r="E29" s="95"/>
      <c r="F29" s="95"/>
      <c r="G29" s="95"/>
      <c r="H29" s="95"/>
    </row>
    <row r="30" spans="1:8" x14ac:dyDescent="0.2">
      <c r="A30" s="184" t="s">
        <v>24</v>
      </c>
      <c r="B30" s="95">
        <v>4126</v>
      </c>
      <c r="C30" s="95">
        <v>4126</v>
      </c>
      <c r="D30" s="95" t="s">
        <v>8</v>
      </c>
      <c r="E30" s="95">
        <v>15</v>
      </c>
      <c r="F30" s="95">
        <v>36766.300000000003</v>
      </c>
      <c r="G30" s="95">
        <v>26242.3</v>
      </c>
      <c r="H30" s="95">
        <v>71.400000000000006</v>
      </c>
    </row>
    <row r="31" spans="1:8" x14ac:dyDescent="0.2">
      <c r="A31" s="185" t="s">
        <v>190</v>
      </c>
      <c r="B31" s="95"/>
      <c r="C31" s="95"/>
      <c r="D31" s="95"/>
      <c r="E31" s="95"/>
      <c r="F31" s="95"/>
      <c r="G31" s="95"/>
      <c r="H31" s="95"/>
    </row>
    <row r="32" spans="1:8" x14ac:dyDescent="0.2">
      <c r="A32" s="184" t="s">
        <v>25</v>
      </c>
      <c r="B32" s="95">
        <v>279857.8</v>
      </c>
      <c r="C32" s="95" t="s">
        <v>2</v>
      </c>
      <c r="D32" s="95" t="s">
        <v>2</v>
      </c>
      <c r="E32" s="95">
        <v>64</v>
      </c>
      <c r="F32" s="95">
        <v>6727971.7999999998</v>
      </c>
      <c r="G32" s="95">
        <v>5510249.5</v>
      </c>
      <c r="H32" s="95">
        <v>81.900000000000006</v>
      </c>
    </row>
    <row r="33" spans="1:8" x14ac:dyDescent="0.2">
      <c r="A33" s="185" t="s">
        <v>191</v>
      </c>
      <c r="B33" s="95"/>
      <c r="C33" s="95"/>
      <c r="D33" s="95"/>
      <c r="E33" s="95"/>
      <c r="F33" s="95"/>
      <c r="G33" s="95"/>
      <c r="H33" s="95"/>
    </row>
    <row r="34" spans="1:8" x14ac:dyDescent="0.2">
      <c r="A34" s="184" t="s">
        <v>27</v>
      </c>
      <c r="B34" s="95" t="s">
        <v>2</v>
      </c>
      <c r="C34" s="95" t="s">
        <v>2</v>
      </c>
      <c r="D34" s="95" t="s">
        <v>2</v>
      </c>
      <c r="E34" s="95">
        <v>4</v>
      </c>
      <c r="F34" s="95" t="s">
        <v>2</v>
      </c>
      <c r="G34" s="95" t="s">
        <v>2</v>
      </c>
      <c r="H34" s="95">
        <v>89.2</v>
      </c>
    </row>
    <row r="35" spans="1:8" x14ac:dyDescent="0.2">
      <c r="A35" s="185" t="s">
        <v>192</v>
      </c>
      <c r="B35" s="95"/>
      <c r="C35" s="95"/>
      <c r="D35" s="95"/>
      <c r="E35" s="95"/>
      <c r="F35" s="95"/>
      <c r="G35" s="95"/>
      <c r="H35" s="95"/>
    </row>
    <row r="36" spans="1:8" x14ac:dyDescent="0.2">
      <c r="A36" s="184" t="s">
        <v>26</v>
      </c>
      <c r="B36" s="95" t="s">
        <v>2</v>
      </c>
      <c r="C36" s="95" t="s">
        <v>2</v>
      </c>
      <c r="D36" s="95" t="s">
        <v>2</v>
      </c>
      <c r="E36" s="95" t="s">
        <v>2</v>
      </c>
      <c r="F36" s="95" t="s">
        <v>2</v>
      </c>
      <c r="G36" s="95" t="s">
        <v>2</v>
      </c>
      <c r="H36" s="95" t="s">
        <v>2</v>
      </c>
    </row>
    <row r="37" spans="1:8" x14ac:dyDescent="0.2">
      <c r="A37" s="185" t="s">
        <v>193</v>
      </c>
      <c r="B37" s="95"/>
      <c r="C37" s="95"/>
      <c r="D37" s="95"/>
      <c r="E37" s="95"/>
      <c r="F37" s="95"/>
      <c r="G37" s="95"/>
      <c r="H37" s="95"/>
    </row>
    <row r="38" spans="1:8" x14ac:dyDescent="0.2">
      <c r="A38" s="184" t="s">
        <v>28</v>
      </c>
      <c r="B38" s="95">
        <v>32910.1</v>
      </c>
      <c r="C38" s="95" t="s">
        <v>2</v>
      </c>
      <c r="D38" s="95" t="s">
        <v>2</v>
      </c>
      <c r="E38" s="95">
        <v>9</v>
      </c>
      <c r="F38" s="95">
        <v>1165821.1000000001</v>
      </c>
      <c r="G38" s="95">
        <v>1033499.4</v>
      </c>
      <c r="H38" s="95">
        <v>88.6</v>
      </c>
    </row>
    <row r="39" spans="1:8" x14ac:dyDescent="0.2">
      <c r="A39" s="185" t="s">
        <v>194</v>
      </c>
      <c r="B39" s="95"/>
      <c r="C39" s="95"/>
      <c r="D39" s="95"/>
      <c r="E39" s="95"/>
      <c r="F39" s="95"/>
      <c r="G39" s="95"/>
      <c r="H39" s="95"/>
    </row>
    <row r="40" spans="1:8" x14ac:dyDescent="0.2">
      <c r="A40" s="182" t="s">
        <v>9</v>
      </c>
      <c r="B40" s="95" t="s">
        <v>2</v>
      </c>
      <c r="C40" s="95">
        <v>1547.6</v>
      </c>
      <c r="D40" s="95" t="s">
        <v>2</v>
      </c>
      <c r="E40" s="95">
        <v>27</v>
      </c>
      <c r="F40" s="95">
        <v>100677.1</v>
      </c>
      <c r="G40" s="95">
        <v>71256</v>
      </c>
      <c r="H40" s="95">
        <v>70.8</v>
      </c>
    </row>
    <row r="41" spans="1:8" x14ac:dyDescent="0.2">
      <c r="A41" s="182" t="s">
        <v>31</v>
      </c>
      <c r="B41" s="93"/>
      <c r="C41" s="93"/>
      <c r="D41" s="93"/>
      <c r="E41" s="93"/>
      <c r="F41" s="93"/>
      <c r="G41" s="93"/>
      <c r="H41" s="93"/>
    </row>
    <row r="42" spans="1:8" x14ac:dyDescent="0.2">
      <c r="A42" s="177" t="s">
        <v>5</v>
      </c>
      <c r="B42" s="95" t="s">
        <v>2</v>
      </c>
      <c r="C42" s="95">
        <v>78160.399999999994</v>
      </c>
      <c r="D42" s="95" t="s">
        <v>2</v>
      </c>
      <c r="E42" s="93">
        <v>55</v>
      </c>
      <c r="F42" s="93">
        <v>1933305.2</v>
      </c>
      <c r="G42" s="93">
        <v>1616948.4</v>
      </c>
      <c r="H42" s="93">
        <v>86.6</v>
      </c>
    </row>
    <row r="43" spans="1:8" x14ac:dyDescent="0.2">
      <c r="A43" s="178" t="s">
        <v>32</v>
      </c>
      <c r="B43" s="93"/>
      <c r="C43" s="93"/>
      <c r="D43" s="93"/>
      <c r="E43" s="93"/>
      <c r="F43" s="93"/>
      <c r="G43" s="93"/>
      <c r="H43" s="93"/>
    </row>
  </sheetData>
  <mergeCells count="10">
    <mergeCell ref="A4:A7"/>
    <mergeCell ref="B4:D4"/>
    <mergeCell ref="E4:E6"/>
    <mergeCell ref="F4:H4"/>
    <mergeCell ref="F6:G6"/>
    <mergeCell ref="E7:H7"/>
    <mergeCell ref="B5:B6"/>
    <mergeCell ref="C5:C6"/>
    <mergeCell ref="D5:D6"/>
    <mergeCell ref="B7:D7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sqref="A1:A2"/>
    </sheetView>
  </sheetViews>
  <sheetFormatPr defaultRowHeight="12.75" x14ac:dyDescent="0.2"/>
  <cols>
    <col min="1" max="1" width="40.5703125" style="17" customWidth="1"/>
    <col min="2" max="4" width="16.7109375" style="17" customWidth="1"/>
    <col min="5" max="5" width="19.7109375" style="17" customWidth="1"/>
    <col min="6" max="8" width="16.7109375" style="17" customWidth="1"/>
    <col min="9" max="9" width="9.140625" style="17"/>
    <col min="10" max="11" width="8.7109375" style="17" customWidth="1"/>
    <col min="12" max="16384" width="9.140625" style="17"/>
  </cols>
  <sheetData>
    <row r="1" spans="1:10" x14ac:dyDescent="0.2">
      <c r="A1" s="188" t="s">
        <v>246</v>
      </c>
    </row>
    <row r="2" spans="1:10" x14ac:dyDescent="0.2">
      <c r="A2" s="189" t="s">
        <v>245</v>
      </c>
    </row>
    <row r="3" spans="1:10" x14ac:dyDescent="0.2">
      <c r="A3" s="188"/>
    </row>
    <row r="4" spans="1:10" ht="66" customHeight="1" x14ac:dyDescent="0.2">
      <c r="A4" s="303" t="s">
        <v>324</v>
      </c>
      <c r="B4" s="389" t="s">
        <v>251</v>
      </c>
      <c r="C4" s="389"/>
      <c r="D4" s="389"/>
      <c r="E4" s="390" t="s">
        <v>359</v>
      </c>
      <c r="F4" s="389" t="s">
        <v>253</v>
      </c>
      <c r="G4" s="389"/>
      <c r="H4" s="389"/>
    </row>
    <row r="5" spans="1:10" ht="47.25" customHeight="1" x14ac:dyDescent="0.2">
      <c r="A5" s="303"/>
      <c r="B5" s="390" t="s">
        <v>254</v>
      </c>
      <c r="C5" s="390" t="s">
        <v>255</v>
      </c>
      <c r="D5" s="390" t="s">
        <v>256</v>
      </c>
      <c r="E5" s="391"/>
      <c r="F5" s="5" t="s">
        <v>257</v>
      </c>
      <c r="G5" s="5" t="s">
        <v>258</v>
      </c>
      <c r="H5" s="5" t="s">
        <v>259</v>
      </c>
    </row>
    <row r="6" spans="1:10" ht="32.25" customHeight="1" x14ac:dyDescent="0.2">
      <c r="A6" s="303"/>
      <c r="B6" s="392"/>
      <c r="C6" s="392"/>
      <c r="D6" s="392"/>
      <c r="E6" s="392"/>
      <c r="F6" s="393" t="s">
        <v>260</v>
      </c>
      <c r="G6" s="394"/>
      <c r="H6" s="6" t="s">
        <v>261</v>
      </c>
    </row>
    <row r="7" spans="1:10" ht="32.25" customHeight="1" x14ac:dyDescent="0.2">
      <c r="A7" s="396"/>
      <c r="B7" s="397" t="s">
        <v>260</v>
      </c>
      <c r="C7" s="398"/>
      <c r="D7" s="399"/>
      <c r="E7" s="390" t="s">
        <v>247</v>
      </c>
      <c r="F7" s="390"/>
      <c r="G7" s="390"/>
      <c r="H7" s="390"/>
      <c r="J7" s="190"/>
    </row>
    <row r="8" spans="1:10" x14ac:dyDescent="0.2">
      <c r="A8" s="191" t="s">
        <v>33</v>
      </c>
      <c r="B8" s="192">
        <v>574927.9</v>
      </c>
      <c r="C8" s="192">
        <v>497428.9</v>
      </c>
      <c r="D8" s="192">
        <v>77499</v>
      </c>
      <c r="E8" s="192">
        <v>415</v>
      </c>
      <c r="F8" s="192">
        <v>13170772</v>
      </c>
      <c r="G8" s="192">
        <v>10828296.9</v>
      </c>
      <c r="H8" s="192">
        <v>82.2</v>
      </c>
    </row>
    <row r="9" spans="1:10" x14ac:dyDescent="0.2">
      <c r="A9" s="193" t="s">
        <v>37</v>
      </c>
      <c r="B9" s="77"/>
      <c r="C9" s="77"/>
      <c r="D9" s="77"/>
      <c r="E9" s="77"/>
      <c r="F9" s="77"/>
      <c r="G9" s="77"/>
      <c r="H9" s="77"/>
    </row>
    <row r="10" spans="1:10" x14ac:dyDescent="0.2">
      <c r="A10" s="194" t="s">
        <v>38</v>
      </c>
      <c r="B10" s="179" t="s">
        <v>2</v>
      </c>
      <c r="C10" s="179">
        <v>51644.800000000003</v>
      </c>
      <c r="D10" s="179" t="s">
        <v>2</v>
      </c>
      <c r="E10" s="77">
        <v>62</v>
      </c>
      <c r="F10" s="77">
        <v>1379166.2</v>
      </c>
      <c r="G10" s="77">
        <v>1179237.3</v>
      </c>
      <c r="H10" s="77">
        <v>85.5</v>
      </c>
    </row>
    <row r="11" spans="1:10" ht="25.5" x14ac:dyDescent="0.2">
      <c r="A11" s="195" t="s">
        <v>39</v>
      </c>
      <c r="B11" s="179"/>
      <c r="C11" s="179"/>
      <c r="D11" s="179"/>
      <c r="E11" s="77"/>
      <c r="F11" s="77"/>
      <c r="G11" s="77"/>
      <c r="H11" s="77"/>
    </row>
    <row r="12" spans="1:10" x14ac:dyDescent="0.2">
      <c r="A12" s="194" t="s">
        <v>34</v>
      </c>
      <c r="B12" s="179">
        <v>149479.29999999999</v>
      </c>
      <c r="C12" s="179">
        <v>129595.8</v>
      </c>
      <c r="D12" s="179">
        <v>19883.5</v>
      </c>
      <c r="E12" s="77">
        <v>107</v>
      </c>
      <c r="F12" s="77">
        <v>3225311.7</v>
      </c>
      <c r="G12" s="77">
        <v>2623160.4</v>
      </c>
      <c r="H12" s="77">
        <v>81.3</v>
      </c>
    </row>
    <row r="13" spans="1:10" x14ac:dyDescent="0.2">
      <c r="A13" s="194" t="s">
        <v>41</v>
      </c>
      <c r="B13" s="179"/>
      <c r="C13" s="179"/>
      <c r="D13" s="179"/>
      <c r="E13" s="77"/>
      <c r="F13" s="77"/>
      <c r="G13" s="77"/>
      <c r="H13" s="77"/>
    </row>
    <row r="14" spans="1:10" x14ac:dyDescent="0.2">
      <c r="A14" s="196" t="s">
        <v>42</v>
      </c>
      <c r="B14" s="179" t="s">
        <v>2</v>
      </c>
      <c r="C14" s="179">
        <v>26518.5</v>
      </c>
      <c r="D14" s="179" t="s">
        <v>2</v>
      </c>
      <c r="E14" s="77">
        <v>16</v>
      </c>
      <c r="F14" s="77">
        <v>755180.1</v>
      </c>
      <c r="G14" s="77">
        <v>621295.5</v>
      </c>
      <c r="H14" s="77">
        <v>82.3</v>
      </c>
    </row>
    <row r="15" spans="1:10" x14ac:dyDescent="0.2">
      <c r="A15" s="197" t="s">
        <v>43</v>
      </c>
      <c r="B15" s="179"/>
      <c r="C15" s="179"/>
      <c r="D15" s="179"/>
      <c r="E15" s="77"/>
      <c r="F15" s="77"/>
      <c r="G15" s="77"/>
      <c r="H15" s="77"/>
    </row>
    <row r="16" spans="1:10" x14ac:dyDescent="0.2">
      <c r="A16" s="194" t="s">
        <v>35</v>
      </c>
      <c r="B16" s="179">
        <v>344296.1</v>
      </c>
      <c r="C16" s="179">
        <v>287531.09999999998</v>
      </c>
      <c r="D16" s="179">
        <v>56765</v>
      </c>
      <c r="E16" s="77">
        <v>122</v>
      </c>
      <c r="F16" s="77">
        <v>8305366.2999999998</v>
      </c>
      <c r="G16" s="77">
        <v>6881653.4000000004</v>
      </c>
      <c r="H16" s="77">
        <v>55.3</v>
      </c>
    </row>
    <row r="17" spans="1:8" x14ac:dyDescent="0.2">
      <c r="A17" s="195" t="s">
        <v>29</v>
      </c>
      <c r="B17" s="179"/>
      <c r="C17" s="179"/>
      <c r="D17" s="179"/>
      <c r="E17" s="77"/>
      <c r="F17" s="77"/>
      <c r="G17" s="77"/>
      <c r="H17" s="77"/>
    </row>
    <row r="18" spans="1:8" x14ac:dyDescent="0.2">
      <c r="A18" s="194" t="s">
        <v>36</v>
      </c>
      <c r="B18" s="179" t="s">
        <v>2</v>
      </c>
      <c r="C18" s="179">
        <v>28657.200000000001</v>
      </c>
      <c r="D18" s="179" t="s">
        <v>2</v>
      </c>
      <c r="E18" s="77">
        <v>124</v>
      </c>
      <c r="F18" s="77">
        <v>260927.8</v>
      </c>
      <c r="G18" s="77">
        <v>144245.79999999999</v>
      </c>
      <c r="H18" s="77">
        <v>82.9</v>
      </c>
    </row>
    <row r="19" spans="1:8" x14ac:dyDescent="0.2">
      <c r="A19" s="176" t="s">
        <v>32</v>
      </c>
      <c r="B19" s="77"/>
      <c r="C19" s="77"/>
      <c r="D19" s="77"/>
      <c r="E19" s="77"/>
      <c r="F19" s="77"/>
      <c r="G19" s="77"/>
      <c r="H19" s="77"/>
    </row>
  </sheetData>
  <mergeCells count="10">
    <mergeCell ref="A4:A7"/>
    <mergeCell ref="B4:D4"/>
    <mergeCell ref="E4:E6"/>
    <mergeCell ref="F4:H4"/>
    <mergeCell ref="E7:H7"/>
    <mergeCell ref="B5:B6"/>
    <mergeCell ref="C5:C6"/>
    <mergeCell ref="D5:D6"/>
    <mergeCell ref="F6:G6"/>
    <mergeCell ref="B7:D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showGridLines="0" zoomScale="90" zoomScaleNormal="90" workbookViewId="0">
      <selection activeCell="A2" sqref="A2"/>
    </sheetView>
  </sheetViews>
  <sheetFormatPr defaultColWidth="9.140625" defaultRowHeight="12.75" x14ac:dyDescent="0.2"/>
  <cols>
    <col min="1" max="1" width="10.7109375" style="2" customWidth="1"/>
    <col min="2" max="2" width="19.140625" style="2" customWidth="1"/>
    <col min="3" max="3" width="21.85546875" style="2" customWidth="1"/>
    <col min="4" max="4" width="39.5703125" style="2" customWidth="1"/>
    <col min="5" max="7" width="14.85546875" style="2" customWidth="1"/>
    <col min="8" max="8" width="18.5703125" style="2" customWidth="1"/>
    <col min="9" max="11" width="14.85546875" style="2" customWidth="1"/>
    <col min="12" max="16384" width="9.140625" style="2"/>
  </cols>
  <sheetData>
    <row r="1" spans="1:12" ht="18" customHeight="1" x14ac:dyDescent="0.2">
      <c r="A1" s="2" t="s">
        <v>248</v>
      </c>
    </row>
    <row r="2" spans="1:12" ht="18" customHeight="1" x14ac:dyDescent="0.2">
      <c r="A2" s="263" t="s">
        <v>249</v>
      </c>
      <c r="B2" s="3"/>
      <c r="C2" s="4"/>
      <c r="D2" s="3"/>
    </row>
    <row r="3" spans="1:12" ht="12.75" customHeight="1" x14ac:dyDescent="0.2"/>
    <row r="4" spans="1:12" ht="57.75" customHeight="1" x14ac:dyDescent="0.2">
      <c r="A4" s="402" t="s">
        <v>250</v>
      </c>
      <c r="B4" s="403"/>
      <c r="C4" s="403"/>
      <c r="D4" s="404"/>
      <c r="E4" s="389" t="s">
        <v>251</v>
      </c>
      <c r="F4" s="389"/>
      <c r="G4" s="389"/>
      <c r="H4" s="390" t="s">
        <v>252</v>
      </c>
      <c r="I4" s="389" t="s">
        <v>253</v>
      </c>
      <c r="J4" s="389"/>
      <c r="K4" s="389"/>
    </row>
    <row r="5" spans="1:12" ht="57" customHeight="1" x14ac:dyDescent="0.2">
      <c r="A5" s="405"/>
      <c r="B5" s="406"/>
      <c r="C5" s="406"/>
      <c r="D5" s="407"/>
      <c r="E5" s="390" t="s">
        <v>254</v>
      </c>
      <c r="F5" s="390" t="s">
        <v>255</v>
      </c>
      <c r="G5" s="390" t="s">
        <v>256</v>
      </c>
      <c r="H5" s="391"/>
      <c r="I5" s="5" t="s">
        <v>257</v>
      </c>
      <c r="J5" s="5" t="s">
        <v>258</v>
      </c>
      <c r="K5" s="5" t="s">
        <v>259</v>
      </c>
    </row>
    <row r="6" spans="1:12" ht="27.75" customHeight="1" x14ac:dyDescent="0.2">
      <c r="A6" s="405"/>
      <c r="B6" s="406"/>
      <c r="C6" s="406"/>
      <c r="D6" s="407"/>
      <c r="E6" s="392"/>
      <c r="F6" s="392"/>
      <c r="G6" s="392"/>
      <c r="H6" s="392"/>
      <c r="I6" s="393" t="s">
        <v>260</v>
      </c>
      <c r="J6" s="394"/>
      <c r="K6" s="6" t="s">
        <v>261</v>
      </c>
    </row>
    <row r="7" spans="1:12" ht="32.25" customHeight="1" x14ac:dyDescent="0.2">
      <c r="A7" s="405"/>
      <c r="B7" s="406"/>
      <c r="C7" s="406"/>
      <c r="D7" s="407"/>
      <c r="E7" s="397" t="s">
        <v>260</v>
      </c>
      <c r="F7" s="398"/>
      <c r="G7" s="399"/>
      <c r="H7" s="390" t="s">
        <v>247</v>
      </c>
      <c r="I7" s="390"/>
      <c r="J7" s="390"/>
      <c r="K7" s="390"/>
    </row>
    <row r="8" spans="1:12" x14ac:dyDescent="0.2">
      <c r="A8" s="7" t="s">
        <v>44</v>
      </c>
      <c r="B8" s="7"/>
      <c r="C8" s="7"/>
      <c r="D8" s="7"/>
      <c r="E8" s="8">
        <v>821371.3</v>
      </c>
      <c r="F8" s="8">
        <v>732869</v>
      </c>
      <c r="G8" s="8">
        <v>88502.3</v>
      </c>
      <c r="H8" s="8">
        <v>1819</v>
      </c>
      <c r="I8" s="8">
        <v>16530481.699999999</v>
      </c>
      <c r="J8" s="8">
        <v>12756608.199999999</v>
      </c>
      <c r="K8" s="9">
        <v>0.77170214586063757</v>
      </c>
      <c r="L8" s="10"/>
    </row>
    <row r="9" spans="1:12" x14ac:dyDescent="0.2">
      <c r="A9" s="400"/>
      <c r="B9" s="400" t="s">
        <v>147</v>
      </c>
      <c r="C9" s="11"/>
      <c r="D9" s="11"/>
      <c r="E9" s="12" t="s">
        <v>2</v>
      </c>
      <c r="F9" s="12">
        <v>39080.800000000003</v>
      </c>
      <c r="G9" s="12" t="s">
        <v>2</v>
      </c>
      <c r="H9" s="12">
        <v>153</v>
      </c>
      <c r="I9" s="12">
        <v>821110.5</v>
      </c>
      <c r="J9" s="12">
        <v>670294.4</v>
      </c>
      <c r="K9" s="13">
        <v>0.81632666979657431</v>
      </c>
      <c r="L9" s="10"/>
    </row>
    <row r="10" spans="1:12" x14ac:dyDescent="0.2">
      <c r="A10" s="401"/>
      <c r="B10" s="401"/>
      <c r="C10" s="400" t="s">
        <v>46</v>
      </c>
      <c r="D10" s="11"/>
      <c r="E10" s="12">
        <v>33406.9</v>
      </c>
      <c r="F10" s="12">
        <v>33406.9</v>
      </c>
      <c r="G10" s="12" t="s">
        <v>8</v>
      </c>
      <c r="H10" s="12">
        <v>122</v>
      </c>
      <c r="I10" s="12">
        <v>697607</v>
      </c>
      <c r="J10" s="12">
        <v>575076.9</v>
      </c>
      <c r="K10" s="13">
        <v>0.82435655032131272</v>
      </c>
      <c r="L10" s="10"/>
    </row>
    <row r="11" spans="1:12" x14ac:dyDescent="0.2">
      <c r="A11" s="401"/>
      <c r="B11" s="401"/>
      <c r="C11" s="401"/>
      <c r="D11" s="11" t="s">
        <v>47</v>
      </c>
      <c r="E11" s="12">
        <v>991</v>
      </c>
      <c r="F11" s="12">
        <v>991</v>
      </c>
      <c r="G11" s="12" t="s">
        <v>8</v>
      </c>
      <c r="H11" s="12">
        <v>18</v>
      </c>
      <c r="I11" s="12">
        <v>58974.2</v>
      </c>
      <c r="J11" s="12">
        <v>22162.5</v>
      </c>
      <c r="K11" s="13">
        <v>0.37579992606936591</v>
      </c>
      <c r="L11" s="10"/>
    </row>
    <row r="12" spans="1:12" x14ac:dyDescent="0.2">
      <c r="A12" s="401"/>
      <c r="B12" s="401"/>
      <c r="C12" s="401"/>
      <c r="D12" s="11" t="s">
        <v>48</v>
      </c>
      <c r="E12" s="12">
        <v>28779.9</v>
      </c>
      <c r="F12" s="12">
        <v>28779.9</v>
      </c>
      <c r="G12" s="12" t="s">
        <v>8</v>
      </c>
      <c r="H12" s="12">
        <v>77</v>
      </c>
      <c r="I12" s="12">
        <v>551863.4</v>
      </c>
      <c r="J12" s="12">
        <v>490532.5</v>
      </c>
      <c r="K12" s="13">
        <v>0.8888657954124155</v>
      </c>
      <c r="L12" s="10"/>
    </row>
    <row r="13" spans="1:12" x14ac:dyDescent="0.2">
      <c r="A13" s="401"/>
      <c r="B13" s="401"/>
      <c r="C13" s="401"/>
      <c r="D13" s="11" t="s">
        <v>49</v>
      </c>
      <c r="E13" s="12">
        <v>22.1</v>
      </c>
      <c r="F13" s="12">
        <v>22.1</v>
      </c>
      <c r="G13" s="12" t="s">
        <v>8</v>
      </c>
      <c r="H13" s="12">
        <v>7</v>
      </c>
      <c r="I13" s="12">
        <v>3053.4</v>
      </c>
      <c r="J13" s="12">
        <v>2187.6</v>
      </c>
      <c r="K13" s="13">
        <v>0.71644723914325015</v>
      </c>
      <c r="L13" s="10"/>
    </row>
    <row r="14" spans="1:12" x14ac:dyDescent="0.2">
      <c r="A14" s="401"/>
      <c r="B14" s="401"/>
      <c r="C14" s="401"/>
      <c r="D14" s="11" t="s">
        <v>50</v>
      </c>
      <c r="E14" s="12">
        <v>2061.8000000000002</v>
      </c>
      <c r="F14" s="12">
        <v>2061.8000000000002</v>
      </c>
      <c r="G14" s="12" t="s">
        <v>8</v>
      </c>
      <c r="H14" s="12">
        <v>10</v>
      </c>
      <c r="I14" s="12">
        <v>27831.8</v>
      </c>
      <c r="J14" s="12">
        <v>10618.4</v>
      </c>
      <c r="K14" s="13">
        <v>0.38152041908895579</v>
      </c>
      <c r="L14" s="10"/>
    </row>
    <row r="15" spans="1:12" x14ac:dyDescent="0.2">
      <c r="A15" s="401"/>
      <c r="B15" s="401"/>
      <c r="C15" s="401"/>
      <c r="D15" s="11" t="s">
        <v>51</v>
      </c>
      <c r="E15" s="12">
        <v>1552.1</v>
      </c>
      <c r="F15" s="12">
        <v>1552.1</v>
      </c>
      <c r="G15" s="12" t="s">
        <v>8</v>
      </c>
      <c r="H15" s="12">
        <v>10</v>
      </c>
      <c r="I15" s="12">
        <v>55884.2</v>
      </c>
      <c r="J15" s="12">
        <v>49575.9</v>
      </c>
      <c r="K15" s="13">
        <v>0.88711836261411992</v>
      </c>
      <c r="L15" s="10"/>
    </row>
    <row r="16" spans="1:12" x14ac:dyDescent="0.2">
      <c r="A16" s="401"/>
      <c r="B16" s="401"/>
      <c r="C16" s="400" t="s">
        <v>52</v>
      </c>
      <c r="D16" s="11"/>
      <c r="E16" s="12" t="s">
        <v>2</v>
      </c>
      <c r="F16" s="12">
        <v>5673.9</v>
      </c>
      <c r="G16" s="12" t="s">
        <v>2</v>
      </c>
      <c r="H16" s="12">
        <v>31</v>
      </c>
      <c r="I16" s="12">
        <v>123503.5</v>
      </c>
      <c r="J16" s="12">
        <v>95217.5</v>
      </c>
      <c r="K16" s="13">
        <v>0.7709700534802657</v>
      </c>
      <c r="L16" s="10"/>
    </row>
    <row r="17" spans="1:12" x14ac:dyDescent="0.2">
      <c r="A17" s="401"/>
      <c r="B17" s="401"/>
      <c r="C17" s="401"/>
      <c r="D17" s="11" t="s">
        <v>53</v>
      </c>
      <c r="E17" s="12" t="s">
        <v>2</v>
      </c>
      <c r="F17" s="12">
        <v>5132.3</v>
      </c>
      <c r="G17" s="12" t="s">
        <v>2</v>
      </c>
      <c r="H17" s="12">
        <v>23</v>
      </c>
      <c r="I17" s="12">
        <v>100320</v>
      </c>
      <c r="J17" s="12">
        <v>87923.5</v>
      </c>
      <c r="K17" s="13">
        <v>0.87643042264752791</v>
      </c>
      <c r="L17" s="10"/>
    </row>
    <row r="18" spans="1:12" ht="25.5" x14ac:dyDescent="0.2">
      <c r="A18" s="401"/>
      <c r="B18" s="401"/>
      <c r="C18" s="401"/>
      <c r="D18" s="11" t="s">
        <v>54</v>
      </c>
      <c r="E18" s="12" t="s">
        <v>2</v>
      </c>
      <c r="F18" s="12">
        <v>541.6</v>
      </c>
      <c r="G18" s="12" t="s">
        <v>2</v>
      </c>
      <c r="H18" s="12">
        <v>8</v>
      </c>
      <c r="I18" s="12">
        <v>23183.5</v>
      </c>
      <c r="J18" s="12">
        <v>7294</v>
      </c>
      <c r="K18" s="13">
        <v>0.31462031185972783</v>
      </c>
      <c r="L18" s="10"/>
    </row>
    <row r="19" spans="1:12" x14ac:dyDescent="0.2">
      <c r="A19" s="401"/>
      <c r="B19" s="400" t="s">
        <v>55</v>
      </c>
      <c r="C19" s="11"/>
      <c r="D19" s="11"/>
      <c r="E19" s="12">
        <v>299906.40000000002</v>
      </c>
      <c r="F19" s="12">
        <v>259448</v>
      </c>
      <c r="G19" s="12">
        <v>40458.400000000001</v>
      </c>
      <c r="H19" s="12">
        <v>395</v>
      </c>
      <c r="I19" s="12">
        <v>5319562.5</v>
      </c>
      <c r="J19" s="12">
        <v>4193039.6</v>
      </c>
      <c r="K19" s="13">
        <v>0.7882301599050674</v>
      </c>
      <c r="L19" s="10"/>
    </row>
    <row r="20" spans="1:12" x14ac:dyDescent="0.2">
      <c r="A20" s="401"/>
      <c r="B20" s="401"/>
      <c r="C20" s="400" t="s">
        <v>56</v>
      </c>
      <c r="D20" s="11"/>
      <c r="E20" s="12">
        <v>6684.8</v>
      </c>
      <c r="F20" s="12">
        <v>6684.8</v>
      </c>
      <c r="G20" s="12" t="s">
        <v>8</v>
      </c>
      <c r="H20" s="12">
        <v>35</v>
      </c>
      <c r="I20" s="12">
        <v>130596.4</v>
      </c>
      <c r="J20" s="12">
        <v>92070.1</v>
      </c>
      <c r="K20" s="13">
        <v>0.704997228101234</v>
      </c>
      <c r="L20" s="10"/>
    </row>
    <row r="21" spans="1:12" x14ac:dyDescent="0.2">
      <c r="A21" s="401"/>
      <c r="B21" s="401"/>
      <c r="C21" s="401"/>
      <c r="D21" s="11" t="s">
        <v>57</v>
      </c>
      <c r="E21" s="12" t="s">
        <v>8</v>
      </c>
      <c r="F21" s="12" t="s">
        <v>8</v>
      </c>
      <c r="G21" s="12" t="s">
        <v>8</v>
      </c>
      <c r="H21" s="12" t="s">
        <v>8</v>
      </c>
      <c r="I21" s="12" t="s">
        <v>8</v>
      </c>
      <c r="J21" s="12" t="s">
        <v>8</v>
      </c>
      <c r="K21" s="14" t="s">
        <v>8</v>
      </c>
      <c r="L21" s="10"/>
    </row>
    <row r="22" spans="1:12" x14ac:dyDescent="0.2">
      <c r="A22" s="401"/>
      <c r="B22" s="401"/>
      <c r="C22" s="401"/>
      <c r="D22" s="11" t="s">
        <v>58</v>
      </c>
      <c r="E22" s="12" t="s">
        <v>2</v>
      </c>
      <c r="F22" s="12" t="s">
        <v>2</v>
      </c>
      <c r="G22" s="12" t="s">
        <v>8</v>
      </c>
      <c r="H22" s="12">
        <v>4</v>
      </c>
      <c r="I22" s="12">
        <v>1182.5999999999999</v>
      </c>
      <c r="J22" s="12">
        <v>1063.5</v>
      </c>
      <c r="K22" s="13">
        <v>0.89928970065956371</v>
      </c>
      <c r="L22" s="10"/>
    </row>
    <row r="23" spans="1:12" x14ac:dyDescent="0.2">
      <c r="A23" s="401"/>
      <c r="B23" s="401"/>
      <c r="C23" s="401"/>
      <c r="D23" s="11" t="s">
        <v>59</v>
      </c>
      <c r="E23" s="12" t="s">
        <v>2</v>
      </c>
      <c r="F23" s="12" t="s">
        <v>2</v>
      </c>
      <c r="G23" s="12" t="s">
        <v>8</v>
      </c>
      <c r="H23" s="12">
        <v>5</v>
      </c>
      <c r="I23" s="12" t="s">
        <v>2</v>
      </c>
      <c r="J23" s="12" t="s">
        <v>2</v>
      </c>
      <c r="K23" s="14" t="s">
        <v>2</v>
      </c>
      <c r="L23" s="10"/>
    </row>
    <row r="24" spans="1:12" x14ac:dyDescent="0.2">
      <c r="A24" s="401"/>
      <c r="B24" s="401"/>
      <c r="C24" s="401"/>
      <c r="D24" s="11" t="s">
        <v>60</v>
      </c>
      <c r="E24" s="12">
        <v>2465.9</v>
      </c>
      <c r="F24" s="12">
        <v>2465.9</v>
      </c>
      <c r="G24" s="12" t="s">
        <v>8</v>
      </c>
      <c r="H24" s="12">
        <v>15</v>
      </c>
      <c r="I24" s="12">
        <v>95745.4</v>
      </c>
      <c r="J24" s="12">
        <v>65172.7</v>
      </c>
      <c r="K24" s="13">
        <v>0.68068753172476171</v>
      </c>
      <c r="L24" s="10"/>
    </row>
    <row r="25" spans="1:12" x14ac:dyDescent="0.2">
      <c r="A25" s="401"/>
      <c r="B25" s="401"/>
      <c r="C25" s="401"/>
      <c r="D25" s="11" t="s">
        <v>61</v>
      </c>
      <c r="E25" s="12">
        <v>1809.6</v>
      </c>
      <c r="F25" s="12">
        <v>1809.6</v>
      </c>
      <c r="G25" s="12" t="s">
        <v>8</v>
      </c>
      <c r="H25" s="12">
        <v>6</v>
      </c>
      <c r="I25" s="12">
        <v>16871.400000000001</v>
      </c>
      <c r="J25" s="12">
        <v>14803.9</v>
      </c>
      <c r="K25" s="13">
        <v>0.87745533862038727</v>
      </c>
      <c r="L25" s="10"/>
    </row>
    <row r="26" spans="1:12" x14ac:dyDescent="0.2">
      <c r="A26" s="401"/>
      <c r="B26" s="401"/>
      <c r="C26" s="401"/>
      <c r="D26" s="11" t="s">
        <v>62</v>
      </c>
      <c r="E26" s="12" t="s">
        <v>2</v>
      </c>
      <c r="F26" s="12" t="s">
        <v>2</v>
      </c>
      <c r="G26" s="12" t="s">
        <v>8</v>
      </c>
      <c r="H26" s="12">
        <v>5</v>
      </c>
      <c r="I26" s="12" t="s">
        <v>2</v>
      </c>
      <c r="J26" s="12" t="s">
        <v>2</v>
      </c>
      <c r="K26" s="13">
        <v>0.36293572027366888</v>
      </c>
      <c r="L26" s="10"/>
    </row>
    <row r="27" spans="1:12" x14ac:dyDescent="0.2">
      <c r="A27" s="401"/>
      <c r="B27" s="401"/>
      <c r="C27" s="400" t="s">
        <v>63</v>
      </c>
      <c r="D27" s="11"/>
      <c r="E27" s="12">
        <v>293221.59999999998</v>
      </c>
      <c r="F27" s="12">
        <v>252763.2</v>
      </c>
      <c r="G27" s="12">
        <v>40458.400000000001</v>
      </c>
      <c r="H27" s="12">
        <v>360</v>
      </c>
      <c r="I27" s="12">
        <v>5188966.0999999996</v>
      </c>
      <c r="J27" s="12">
        <v>4100969.5</v>
      </c>
      <c r="K27" s="13">
        <v>0.79032497437206228</v>
      </c>
      <c r="L27" s="10"/>
    </row>
    <row r="28" spans="1:12" x14ac:dyDescent="0.2">
      <c r="A28" s="401"/>
      <c r="B28" s="401"/>
      <c r="C28" s="401"/>
      <c r="D28" s="11" t="s">
        <v>64</v>
      </c>
      <c r="E28" s="12">
        <v>237890.3</v>
      </c>
      <c r="F28" s="12" t="s">
        <v>2</v>
      </c>
      <c r="G28" s="12" t="s">
        <v>2</v>
      </c>
      <c r="H28" s="12">
        <v>308</v>
      </c>
      <c r="I28" s="12">
        <v>4734398.2</v>
      </c>
      <c r="J28" s="12">
        <v>3782502</v>
      </c>
      <c r="K28" s="13">
        <v>0.79894040176003789</v>
      </c>
      <c r="L28" s="10"/>
    </row>
    <row r="29" spans="1:12" x14ac:dyDescent="0.2">
      <c r="A29" s="401"/>
      <c r="B29" s="401"/>
      <c r="C29" s="401"/>
      <c r="D29" s="11" t="s">
        <v>65</v>
      </c>
      <c r="E29" s="12">
        <v>30026.6</v>
      </c>
      <c r="F29" s="12" t="s">
        <v>2</v>
      </c>
      <c r="G29" s="12" t="s">
        <v>2</v>
      </c>
      <c r="H29" s="12">
        <v>15</v>
      </c>
      <c r="I29" s="12">
        <v>190777.9</v>
      </c>
      <c r="J29" s="12">
        <v>143121.60000000001</v>
      </c>
      <c r="K29" s="13">
        <v>0.75020010179376129</v>
      </c>
      <c r="L29" s="10"/>
    </row>
    <row r="30" spans="1:12" x14ac:dyDescent="0.2">
      <c r="A30" s="401"/>
      <c r="B30" s="401"/>
      <c r="C30" s="401"/>
      <c r="D30" s="11" t="s">
        <v>66</v>
      </c>
      <c r="E30" s="12">
        <v>25304.7</v>
      </c>
      <c r="F30" s="12">
        <v>25304.7</v>
      </c>
      <c r="G30" s="12" t="s">
        <v>8</v>
      </c>
      <c r="H30" s="12">
        <v>37</v>
      </c>
      <c r="I30" s="12">
        <v>263790</v>
      </c>
      <c r="J30" s="12">
        <v>175345.9</v>
      </c>
      <c r="K30" s="13">
        <v>0.66471776792145265</v>
      </c>
      <c r="L30" s="10"/>
    </row>
    <row r="31" spans="1:12" x14ac:dyDescent="0.2">
      <c r="A31" s="401"/>
      <c r="B31" s="400" t="s">
        <v>67</v>
      </c>
      <c r="C31" s="11"/>
      <c r="D31" s="11"/>
      <c r="E31" s="12" t="s">
        <v>2</v>
      </c>
      <c r="F31" s="12">
        <v>94338.7</v>
      </c>
      <c r="G31" s="12" t="s">
        <v>2</v>
      </c>
      <c r="H31" s="12">
        <v>206</v>
      </c>
      <c r="I31" s="12">
        <v>2213251</v>
      </c>
      <c r="J31" s="12">
        <v>1586360.7</v>
      </c>
      <c r="K31" s="13">
        <v>0.71675589438342069</v>
      </c>
      <c r="L31" s="10"/>
    </row>
    <row r="32" spans="1:12" x14ac:dyDescent="0.2">
      <c r="A32" s="401"/>
      <c r="B32" s="401"/>
      <c r="C32" s="400" t="s">
        <v>169</v>
      </c>
      <c r="D32" s="11"/>
      <c r="E32" s="12">
        <v>58224.6</v>
      </c>
      <c r="F32" s="12">
        <v>53425.4</v>
      </c>
      <c r="G32" s="12">
        <v>4799.2</v>
      </c>
      <c r="H32" s="12">
        <v>80</v>
      </c>
      <c r="I32" s="12">
        <v>1119228.3</v>
      </c>
      <c r="J32" s="12">
        <v>839724.8</v>
      </c>
      <c r="K32" s="13">
        <v>0.75027123599358592</v>
      </c>
      <c r="L32" s="10"/>
    </row>
    <row r="33" spans="1:12" x14ac:dyDescent="0.2">
      <c r="A33" s="401"/>
      <c r="B33" s="401"/>
      <c r="C33" s="401"/>
      <c r="D33" s="11" t="s">
        <v>69</v>
      </c>
      <c r="E33" s="12" t="s">
        <v>2</v>
      </c>
      <c r="F33" s="12" t="s">
        <v>2</v>
      </c>
      <c r="G33" s="12" t="s">
        <v>8</v>
      </c>
      <c r="H33" s="12">
        <v>5</v>
      </c>
      <c r="I33" s="12" t="s">
        <v>2</v>
      </c>
      <c r="J33" s="12" t="s">
        <v>2</v>
      </c>
      <c r="K33" s="13">
        <v>0.69642088621492249</v>
      </c>
      <c r="L33" s="10"/>
    </row>
    <row r="34" spans="1:12" x14ac:dyDescent="0.2">
      <c r="A34" s="401"/>
      <c r="B34" s="401"/>
      <c r="C34" s="401"/>
      <c r="D34" s="11" t="s">
        <v>70</v>
      </c>
      <c r="E34" s="12" t="s">
        <v>2</v>
      </c>
      <c r="F34" s="12" t="s">
        <v>2</v>
      </c>
      <c r="G34" s="12" t="s">
        <v>8</v>
      </c>
      <c r="H34" s="12">
        <v>4</v>
      </c>
      <c r="I34" s="12" t="s">
        <v>2</v>
      </c>
      <c r="J34" s="12" t="s">
        <v>2</v>
      </c>
      <c r="K34" s="13">
        <v>0.67879813413083712</v>
      </c>
      <c r="L34" s="10"/>
    </row>
    <row r="35" spans="1:12" x14ac:dyDescent="0.2">
      <c r="A35" s="401"/>
      <c r="B35" s="401"/>
      <c r="C35" s="401"/>
      <c r="D35" s="11" t="s">
        <v>71</v>
      </c>
      <c r="E35" s="12">
        <v>47580.5</v>
      </c>
      <c r="F35" s="12">
        <v>42781.3</v>
      </c>
      <c r="G35" s="12">
        <v>4799.2</v>
      </c>
      <c r="H35" s="12">
        <v>62</v>
      </c>
      <c r="I35" s="12">
        <v>888332.2</v>
      </c>
      <c r="J35" s="12">
        <v>663406.80000000005</v>
      </c>
      <c r="K35" s="13">
        <v>0.74680035239069353</v>
      </c>
      <c r="L35" s="10"/>
    </row>
    <row r="36" spans="1:12" x14ac:dyDescent="0.2">
      <c r="A36" s="401"/>
      <c r="B36" s="401"/>
      <c r="C36" s="401"/>
      <c r="D36" s="11" t="s">
        <v>72</v>
      </c>
      <c r="E36" s="12" t="s">
        <v>2</v>
      </c>
      <c r="F36" s="12" t="s">
        <v>2</v>
      </c>
      <c r="G36" s="12" t="s">
        <v>8</v>
      </c>
      <c r="H36" s="12">
        <v>9</v>
      </c>
      <c r="I36" s="12">
        <v>186022.8</v>
      </c>
      <c r="J36" s="12">
        <v>145456.79999999999</v>
      </c>
      <c r="K36" s="13">
        <v>0.78192995697301626</v>
      </c>
      <c r="L36" s="10"/>
    </row>
    <row r="37" spans="1:12" x14ac:dyDescent="0.2">
      <c r="A37" s="401"/>
      <c r="B37" s="401"/>
      <c r="C37" s="400" t="s">
        <v>73</v>
      </c>
      <c r="D37" s="11"/>
      <c r="E37" s="12" t="s">
        <v>2</v>
      </c>
      <c r="F37" s="12">
        <v>33581.1</v>
      </c>
      <c r="G37" s="12" t="s">
        <v>2</v>
      </c>
      <c r="H37" s="12">
        <v>91</v>
      </c>
      <c r="I37" s="12">
        <v>822398.7</v>
      </c>
      <c r="J37" s="12">
        <v>588555.4</v>
      </c>
      <c r="K37" s="13">
        <v>0.71565701648117885</v>
      </c>
      <c r="L37" s="10"/>
    </row>
    <row r="38" spans="1:12" x14ac:dyDescent="0.2">
      <c r="A38" s="401"/>
      <c r="B38" s="401"/>
      <c r="C38" s="401"/>
      <c r="D38" s="11" t="s">
        <v>74</v>
      </c>
      <c r="E38" s="12">
        <v>1624.4</v>
      </c>
      <c r="F38" s="12">
        <v>1624.4</v>
      </c>
      <c r="G38" s="12" t="s">
        <v>8</v>
      </c>
      <c r="H38" s="12">
        <v>10</v>
      </c>
      <c r="I38" s="12" t="s">
        <v>2</v>
      </c>
      <c r="J38" s="12" t="s">
        <v>2</v>
      </c>
      <c r="K38" s="13">
        <v>0.72385292178947069</v>
      </c>
      <c r="L38" s="10"/>
    </row>
    <row r="39" spans="1:12" x14ac:dyDescent="0.2">
      <c r="A39" s="401"/>
      <c r="B39" s="401"/>
      <c r="C39" s="401"/>
      <c r="D39" s="11" t="s">
        <v>75</v>
      </c>
      <c r="E39" s="12" t="s">
        <v>2</v>
      </c>
      <c r="F39" s="12" t="s">
        <v>2</v>
      </c>
      <c r="G39" s="12" t="s">
        <v>8</v>
      </c>
      <c r="H39" s="12">
        <v>5</v>
      </c>
      <c r="I39" s="12" t="s">
        <v>2</v>
      </c>
      <c r="J39" s="12" t="s">
        <v>2</v>
      </c>
      <c r="K39" s="13">
        <v>0.73467807230612181</v>
      </c>
      <c r="L39" s="10"/>
    </row>
    <row r="40" spans="1:12" x14ac:dyDescent="0.2">
      <c r="A40" s="401"/>
      <c r="B40" s="401"/>
      <c r="C40" s="401"/>
      <c r="D40" s="11" t="s">
        <v>76</v>
      </c>
      <c r="E40" s="12">
        <v>26493.4</v>
      </c>
      <c r="F40" s="12" t="s">
        <v>2</v>
      </c>
      <c r="G40" s="12" t="s">
        <v>2</v>
      </c>
      <c r="H40" s="12">
        <v>52</v>
      </c>
      <c r="I40" s="12">
        <v>720981.3</v>
      </c>
      <c r="J40" s="12">
        <v>540621.19999999995</v>
      </c>
      <c r="K40" s="13">
        <v>0.74984080724423785</v>
      </c>
      <c r="L40" s="10"/>
    </row>
    <row r="41" spans="1:12" x14ac:dyDescent="0.2">
      <c r="A41" s="401"/>
      <c r="B41" s="401"/>
      <c r="C41" s="401"/>
      <c r="D41" s="11" t="s">
        <v>77</v>
      </c>
      <c r="E41" s="12" t="s">
        <v>2</v>
      </c>
      <c r="F41" s="12" t="s">
        <v>2</v>
      </c>
      <c r="G41" s="12" t="s">
        <v>8</v>
      </c>
      <c r="H41" s="12">
        <v>24</v>
      </c>
      <c r="I41" s="12">
        <v>63683.7</v>
      </c>
      <c r="J41" s="12">
        <v>20589.8</v>
      </c>
      <c r="K41" s="13">
        <v>0.32331350094294148</v>
      </c>
      <c r="L41" s="10"/>
    </row>
    <row r="42" spans="1:12" x14ac:dyDescent="0.2">
      <c r="A42" s="401"/>
      <c r="B42" s="401"/>
      <c r="C42" s="400" t="s">
        <v>78</v>
      </c>
      <c r="D42" s="11"/>
      <c r="E42" s="12">
        <v>7332.2</v>
      </c>
      <c r="F42" s="12">
        <v>7332.2</v>
      </c>
      <c r="G42" s="12" t="s">
        <v>8</v>
      </c>
      <c r="H42" s="12">
        <v>35</v>
      </c>
      <c r="I42" s="12">
        <v>271624</v>
      </c>
      <c r="J42" s="12">
        <v>158080.5</v>
      </c>
      <c r="K42" s="13">
        <v>0.58198281447883837</v>
      </c>
      <c r="L42" s="10"/>
    </row>
    <row r="43" spans="1:12" x14ac:dyDescent="0.2">
      <c r="A43" s="401"/>
      <c r="B43" s="401"/>
      <c r="C43" s="401"/>
      <c r="D43" s="11" t="s">
        <v>79</v>
      </c>
      <c r="E43" s="12">
        <v>7143.1</v>
      </c>
      <c r="F43" s="12">
        <v>7143.1</v>
      </c>
      <c r="G43" s="12" t="s">
        <v>8</v>
      </c>
      <c r="H43" s="12">
        <v>24</v>
      </c>
      <c r="I43" s="12">
        <v>224711.2</v>
      </c>
      <c r="J43" s="12">
        <v>150408.29999999999</v>
      </c>
      <c r="K43" s="13">
        <v>0.6693404690108905</v>
      </c>
      <c r="L43" s="10"/>
    </row>
    <row r="44" spans="1:12" x14ac:dyDescent="0.2">
      <c r="A44" s="401"/>
      <c r="B44" s="401"/>
      <c r="C44" s="401"/>
      <c r="D44" s="11" t="s">
        <v>80</v>
      </c>
      <c r="E44" s="12" t="s">
        <v>2</v>
      </c>
      <c r="F44" s="12" t="s">
        <v>2</v>
      </c>
      <c r="G44" s="12" t="s">
        <v>8</v>
      </c>
      <c r="H44" s="12" t="s">
        <v>2</v>
      </c>
      <c r="I44" s="12" t="s">
        <v>2</v>
      </c>
      <c r="J44" s="12" t="s">
        <v>2</v>
      </c>
      <c r="K44" s="13">
        <v>0.16313767071181196</v>
      </c>
      <c r="L44" s="10"/>
    </row>
    <row r="45" spans="1:12" x14ac:dyDescent="0.2">
      <c r="A45" s="401"/>
      <c r="B45" s="401"/>
      <c r="C45" s="401"/>
      <c r="D45" s="11" t="s">
        <v>81</v>
      </c>
      <c r="E45" s="12" t="s">
        <v>2</v>
      </c>
      <c r="F45" s="12" t="s">
        <v>2</v>
      </c>
      <c r="G45" s="12" t="s">
        <v>8</v>
      </c>
      <c r="H45" s="12" t="s">
        <v>2</v>
      </c>
      <c r="I45" s="12" t="s">
        <v>2</v>
      </c>
      <c r="J45" s="12" t="s">
        <v>2</v>
      </c>
      <c r="K45" s="13" t="s">
        <v>2</v>
      </c>
      <c r="L45" s="10"/>
    </row>
    <row r="46" spans="1:12" x14ac:dyDescent="0.2">
      <c r="A46" s="401"/>
      <c r="B46" s="400" t="s">
        <v>82</v>
      </c>
      <c r="C46" s="11"/>
      <c r="D46" s="11"/>
      <c r="E46" s="12">
        <v>60594.8</v>
      </c>
      <c r="F46" s="12">
        <v>57087.199999999997</v>
      </c>
      <c r="G46" s="12">
        <v>3507.6</v>
      </c>
      <c r="H46" s="12">
        <v>244</v>
      </c>
      <c r="I46" s="12">
        <v>1599921.7</v>
      </c>
      <c r="J46" s="12">
        <v>1222938.2</v>
      </c>
      <c r="K46" s="13">
        <v>0.76437378154193425</v>
      </c>
      <c r="L46" s="10"/>
    </row>
    <row r="47" spans="1:12" x14ac:dyDescent="0.2">
      <c r="A47" s="401"/>
      <c r="B47" s="401"/>
      <c r="C47" s="400" t="s">
        <v>83</v>
      </c>
      <c r="D47" s="11"/>
      <c r="E47" s="12" t="s">
        <v>2</v>
      </c>
      <c r="F47" s="12">
        <v>3133.6</v>
      </c>
      <c r="G47" s="12" t="s">
        <v>2</v>
      </c>
      <c r="H47" s="12">
        <v>29</v>
      </c>
      <c r="I47" s="12">
        <v>35558.400000000001</v>
      </c>
      <c r="J47" s="12">
        <v>28081.7</v>
      </c>
      <c r="K47" s="13">
        <v>0.78973463372930164</v>
      </c>
      <c r="L47" s="10"/>
    </row>
    <row r="48" spans="1:12" x14ac:dyDescent="0.2">
      <c r="A48" s="401"/>
      <c r="B48" s="401"/>
      <c r="C48" s="401"/>
      <c r="D48" s="11" t="s">
        <v>84</v>
      </c>
      <c r="E48" s="12" t="s">
        <v>2</v>
      </c>
      <c r="F48" s="12" t="s">
        <v>2</v>
      </c>
      <c r="G48" s="12" t="s">
        <v>8</v>
      </c>
      <c r="H48" s="12">
        <v>5</v>
      </c>
      <c r="I48" s="12" t="s">
        <v>2</v>
      </c>
      <c r="J48" s="12" t="s">
        <v>2</v>
      </c>
      <c r="K48" s="13">
        <v>0.45764383910386969</v>
      </c>
      <c r="L48" s="10"/>
    </row>
    <row r="49" spans="1:12" x14ac:dyDescent="0.2">
      <c r="A49" s="401"/>
      <c r="B49" s="401"/>
      <c r="C49" s="401"/>
      <c r="D49" s="11" t="s">
        <v>85</v>
      </c>
      <c r="E49" s="12">
        <v>2544.1</v>
      </c>
      <c r="F49" s="12" t="s">
        <v>2</v>
      </c>
      <c r="G49" s="12" t="s">
        <v>2</v>
      </c>
      <c r="H49" s="12">
        <v>24</v>
      </c>
      <c r="I49" s="12" t="s">
        <v>2</v>
      </c>
      <c r="J49" s="12" t="s">
        <v>2</v>
      </c>
      <c r="K49" s="13">
        <v>0.8610317829033669</v>
      </c>
      <c r="L49" s="10"/>
    </row>
    <row r="50" spans="1:12" x14ac:dyDescent="0.2">
      <c r="A50" s="401"/>
      <c r="B50" s="401"/>
      <c r="C50" s="400" t="s">
        <v>86</v>
      </c>
      <c r="D50" s="11"/>
      <c r="E50" s="12" t="s">
        <v>2</v>
      </c>
      <c r="F50" s="12">
        <v>43338.3</v>
      </c>
      <c r="G50" s="12" t="s">
        <v>2</v>
      </c>
      <c r="H50" s="12">
        <v>168</v>
      </c>
      <c r="I50" s="12">
        <v>1317381.3999999999</v>
      </c>
      <c r="J50" s="12">
        <v>973578.6</v>
      </c>
      <c r="K50" s="13">
        <v>0.73902561551271329</v>
      </c>
      <c r="L50" s="10"/>
    </row>
    <row r="51" spans="1:12" x14ac:dyDescent="0.2">
      <c r="A51" s="401"/>
      <c r="B51" s="401"/>
      <c r="C51" s="401"/>
      <c r="D51" s="11" t="s">
        <v>87</v>
      </c>
      <c r="E51" s="12">
        <v>1294</v>
      </c>
      <c r="F51" s="12" t="s">
        <v>2</v>
      </c>
      <c r="G51" s="12" t="s">
        <v>2</v>
      </c>
      <c r="H51" s="12">
        <v>18</v>
      </c>
      <c r="I51" s="12">
        <v>28334.3</v>
      </c>
      <c r="J51" s="12">
        <v>13104.5</v>
      </c>
      <c r="K51" s="13">
        <v>0.46249598543108533</v>
      </c>
      <c r="L51" s="10"/>
    </row>
    <row r="52" spans="1:12" x14ac:dyDescent="0.2">
      <c r="A52" s="401"/>
      <c r="B52" s="401"/>
      <c r="C52" s="401"/>
      <c r="D52" s="11" t="s">
        <v>88</v>
      </c>
      <c r="E52" s="12">
        <v>90.2</v>
      </c>
      <c r="F52" s="12">
        <v>90.2</v>
      </c>
      <c r="G52" s="12" t="s">
        <v>8</v>
      </c>
      <c r="H52" s="12">
        <v>8</v>
      </c>
      <c r="I52" s="12">
        <v>10266.4</v>
      </c>
      <c r="J52" s="12">
        <v>5851.5</v>
      </c>
      <c r="K52" s="13">
        <v>0.56996610301566275</v>
      </c>
      <c r="L52" s="10"/>
    </row>
    <row r="53" spans="1:12" x14ac:dyDescent="0.2">
      <c r="A53" s="401"/>
      <c r="B53" s="401"/>
      <c r="C53" s="401"/>
      <c r="D53" s="11" t="s">
        <v>89</v>
      </c>
      <c r="E53" s="12" t="s">
        <v>2</v>
      </c>
      <c r="F53" s="12" t="s">
        <v>2</v>
      </c>
      <c r="G53" s="12" t="s">
        <v>8</v>
      </c>
      <c r="H53" s="12">
        <v>6</v>
      </c>
      <c r="I53" s="12">
        <v>4485.1000000000004</v>
      </c>
      <c r="J53" s="12">
        <v>2424.9</v>
      </c>
      <c r="K53" s="13">
        <v>0.54065684154199467</v>
      </c>
      <c r="L53" s="10"/>
    </row>
    <row r="54" spans="1:12" x14ac:dyDescent="0.2">
      <c r="A54" s="401"/>
      <c r="B54" s="401"/>
      <c r="C54" s="401"/>
      <c r="D54" s="11" t="s">
        <v>90</v>
      </c>
      <c r="E54" s="12">
        <v>35596.699999999997</v>
      </c>
      <c r="F54" s="12">
        <v>35547.9</v>
      </c>
      <c r="G54" s="12">
        <v>48.8</v>
      </c>
      <c r="H54" s="12">
        <v>104</v>
      </c>
      <c r="I54" s="12">
        <v>1205232.1000000001</v>
      </c>
      <c r="J54" s="12">
        <v>909510.2</v>
      </c>
      <c r="K54" s="13">
        <v>0.75463489563545483</v>
      </c>
      <c r="L54" s="10"/>
    </row>
    <row r="55" spans="1:12" x14ac:dyDescent="0.2">
      <c r="A55" s="401"/>
      <c r="B55" s="401"/>
      <c r="C55" s="401"/>
      <c r="D55" s="11" t="s">
        <v>91</v>
      </c>
      <c r="E55" s="12" t="s">
        <v>2</v>
      </c>
      <c r="F55" s="12" t="s">
        <v>2</v>
      </c>
      <c r="G55" s="12" t="s">
        <v>8</v>
      </c>
      <c r="H55" s="12">
        <v>8</v>
      </c>
      <c r="I55" s="12">
        <v>31256.2</v>
      </c>
      <c r="J55" s="12">
        <v>14076.8</v>
      </c>
      <c r="K55" s="13">
        <v>0.45036824693980715</v>
      </c>
      <c r="L55" s="10"/>
    </row>
    <row r="56" spans="1:12" x14ac:dyDescent="0.2">
      <c r="A56" s="401"/>
      <c r="B56" s="401"/>
      <c r="C56" s="401"/>
      <c r="D56" s="11" t="s">
        <v>92</v>
      </c>
      <c r="E56" s="12">
        <v>6581.5</v>
      </c>
      <c r="F56" s="12" t="s">
        <v>2</v>
      </c>
      <c r="G56" s="12" t="s">
        <v>2</v>
      </c>
      <c r="H56" s="12">
        <v>24</v>
      </c>
      <c r="I56" s="12">
        <v>37807.300000000003</v>
      </c>
      <c r="J56" s="12">
        <v>28610.7</v>
      </c>
      <c r="K56" s="13">
        <v>0.75675068042415083</v>
      </c>
      <c r="L56" s="10"/>
    </row>
    <row r="57" spans="1:12" x14ac:dyDescent="0.2">
      <c r="A57" s="401"/>
      <c r="B57" s="401"/>
      <c r="C57" s="400" t="s">
        <v>151</v>
      </c>
      <c r="D57" s="11"/>
      <c r="E57" s="12" t="s">
        <v>2</v>
      </c>
      <c r="F57" s="12">
        <v>10615.3</v>
      </c>
      <c r="G57" s="12" t="s">
        <v>2</v>
      </c>
      <c r="H57" s="12">
        <v>47</v>
      </c>
      <c r="I57" s="12">
        <v>246981.9</v>
      </c>
      <c r="J57" s="12">
        <v>221277.9</v>
      </c>
      <c r="K57" s="13">
        <v>0.89592759631373808</v>
      </c>
      <c r="L57" s="10"/>
    </row>
    <row r="58" spans="1:12" x14ac:dyDescent="0.2">
      <c r="A58" s="401"/>
      <c r="B58" s="401"/>
      <c r="C58" s="401"/>
      <c r="D58" s="11" t="s">
        <v>94</v>
      </c>
      <c r="E58" s="12" t="s">
        <v>8</v>
      </c>
      <c r="F58" s="12" t="s">
        <v>8</v>
      </c>
      <c r="G58" s="12" t="s">
        <v>8</v>
      </c>
      <c r="H58" s="12">
        <v>6</v>
      </c>
      <c r="I58" s="12">
        <v>38392.199999999997</v>
      </c>
      <c r="J58" s="12">
        <v>36746.800000000003</v>
      </c>
      <c r="K58" s="13">
        <v>0.95714233620370814</v>
      </c>
      <c r="L58" s="10"/>
    </row>
    <row r="59" spans="1:12" x14ac:dyDescent="0.2">
      <c r="A59" s="401"/>
      <c r="B59" s="401"/>
      <c r="C59" s="401"/>
      <c r="D59" s="11" t="s">
        <v>95</v>
      </c>
      <c r="E59" s="12">
        <v>11840.9</v>
      </c>
      <c r="F59" s="12" t="s">
        <v>2</v>
      </c>
      <c r="G59" s="12" t="s">
        <v>2</v>
      </c>
      <c r="H59" s="12">
        <v>34</v>
      </c>
      <c r="I59" s="12">
        <v>202358.6</v>
      </c>
      <c r="J59" s="12">
        <v>183415</v>
      </c>
      <c r="K59" s="13">
        <v>0.90638599001969777</v>
      </c>
      <c r="L59" s="10"/>
    </row>
    <row r="60" spans="1:12" x14ac:dyDescent="0.2">
      <c r="A60" s="401"/>
      <c r="B60" s="401"/>
      <c r="C60" s="401"/>
      <c r="D60" s="11" t="s">
        <v>96</v>
      </c>
      <c r="E60" s="12" t="s">
        <v>2</v>
      </c>
      <c r="F60" s="12" t="s">
        <v>2</v>
      </c>
      <c r="G60" s="12" t="s">
        <v>8</v>
      </c>
      <c r="H60" s="12">
        <v>4</v>
      </c>
      <c r="I60" s="12" t="s">
        <v>2</v>
      </c>
      <c r="J60" s="12" t="s">
        <v>2</v>
      </c>
      <c r="K60" s="14" t="s">
        <v>2</v>
      </c>
      <c r="L60" s="10"/>
    </row>
    <row r="61" spans="1:12" x14ac:dyDescent="0.2">
      <c r="A61" s="401"/>
      <c r="B61" s="401"/>
      <c r="C61" s="401"/>
      <c r="D61" s="11" t="s">
        <v>97</v>
      </c>
      <c r="E61" s="12" t="s">
        <v>8</v>
      </c>
      <c r="F61" s="12" t="s">
        <v>8</v>
      </c>
      <c r="G61" s="12" t="s">
        <v>8</v>
      </c>
      <c r="H61" s="12">
        <v>3</v>
      </c>
      <c r="I61" s="12" t="s">
        <v>2</v>
      </c>
      <c r="J61" s="12" t="s">
        <v>2</v>
      </c>
      <c r="K61" s="13">
        <v>0.97663339382940106</v>
      </c>
      <c r="L61" s="10"/>
    </row>
    <row r="62" spans="1:12" x14ac:dyDescent="0.2">
      <c r="A62" s="401"/>
      <c r="B62" s="400" t="s">
        <v>98</v>
      </c>
      <c r="C62" s="11"/>
      <c r="D62" s="11"/>
      <c r="E62" s="12">
        <v>65961.100000000006</v>
      </c>
      <c r="F62" s="12">
        <v>59231.9</v>
      </c>
      <c r="G62" s="12">
        <v>6729.2</v>
      </c>
      <c r="H62" s="12">
        <v>186</v>
      </c>
      <c r="I62" s="12">
        <v>2339738.7000000002</v>
      </c>
      <c r="J62" s="12">
        <v>1850170.6</v>
      </c>
      <c r="K62" s="13">
        <v>0.79075949805847978</v>
      </c>
      <c r="L62" s="10"/>
    </row>
    <row r="63" spans="1:12" x14ac:dyDescent="0.2">
      <c r="A63" s="401"/>
      <c r="B63" s="401"/>
      <c r="C63" s="400" t="s">
        <v>183</v>
      </c>
      <c r="D63" s="11"/>
      <c r="E63" s="12">
        <v>58497</v>
      </c>
      <c r="F63" s="12">
        <v>51767.8</v>
      </c>
      <c r="G63" s="12">
        <v>6729.2</v>
      </c>
      <c r="H63" s="12">
        <v>148</v>
      </c>
      <c r="I63" s="12">
        <v>2222087.2000000002</v>
      </c>
      <c r="J63" s="12">
        <v>1775971.1</v>
      </c>
      <c r="K63" s="13">
        <v>0.79923555655241618</v>
      </c>
      <c r="L63" s="10"/>
    </row>
    <row r="64" spans="1:12" x14ac:dyDescent="0.2">
      <c r="A64" s="401"/>
      <c r="B64" s="401"/>
      <c r="C64" s="401"/>
      <c r="D64" s="11" t="s">
        <v>100</v>
      </c>
      <c r="E64" s="12">
        <v>3129.5</v>
      </c>
      <c r="F64" s="12">
        <v>3129.5</v>
      </c>
      <c r="G64" s="12" t="s">
        <v>8</v>
      </c>
      <c r="H64" s="12">
        <v>10</v>
      </c>
      <c r="I64" s="12" t="s">
        <v>2</v>
      </c>
      <c r="J64" s="12" t="s">
        <v>2</v>
      </c>
      <c r="K64" s="13">
        <v>0.67093367867905263</v>
      </c>
      <c r="L64" s="10"/>
    </row>
    <row r="65" spans="1:12" x14ac:dyDescent="0.2">
      <c r="A65" s="401"/>
      <c r="B65" s="401"/>
      <c r="C65" s="401"/>
      <c r="D65" s="11" t="s">
        <v>101</v>
      </c>
      <c r="E65" s="12" t="s">
        <v>2</v>
      </c>
      <c r="F65" s="12" t="s">
        <v>2</v>
      </c>
      <c r="G65" s="12" t="s">
        <v>8</v>
      </c>
      <c r="H65" s="12">
        <v>7</v>
      </c>
      <c r="I65" s="12">
        <v>3210.1</v>
      </c>
      <c r="J65" s="12">
        <v>1619.5</v>
      </c>
      <c r="K65" s="13">
        <v>0.50450141740132703</v>
      </c>
      <c r="L65" s="10"/>
    </row>
    <row r="66" spans="1:12" x14ac:dyDescent="0.2">
      <c r="A66" s="401"/>
      <c r="B66" s="401"/>
      <c r="C66" s="401"/>
      <c r="D66" s="11" t="s">
        <v>102</v>
      </c>
      <c r="E66" s="12">
        <v>48427.7</v>
      </c>
      <c r="F66" s="12">
        <v>41698.5</v>
      </c>
      <c r="G66" s="12">
        <v>6729.2</v>
      </c>
      <c r="H66" s="12">
        <v>105</v>
      </c>
      <c r="I66" s="12">
        <v>2161888.7000000002</v>
      </c>
      <c r="J66" s="12">
        <v>1745855.1</v>
      </c>
      <c r="K66" s="13">
        <v>0.80756012092574425</v>
      </c>
      <c r="L66" s="10"/>
    </row>
    <row r="67" spans="1:12" x14ac:dyDescent="0.2">
      <c r="A67" s="401"/>
      <c r="B67" s="401"/>
      <c r="C67" s="401"/>
      <c r="D67" s="11" t="s">
        <v>103</v>
      </c>
      <c r="E67" s="12" t="s">
        <v>2</v>
      </c>
      <c r="F67" s="12" t="s">
        <v>2</v>
      </c>
      <c r="G67" s="12" t="s">
        <v>8</v>
      </c>
      <c r="H67" s="12">
        <v>7</v>
      </c>
      <c r="I67" s="12" t="s">
        <v>2</v>
      </c>
      <c r="J67" s="12" t="s">
        <v>2</v>
      </c>
      <c r="K67" s="13">
        <v>0.25473158732455509</v>
      </c>
      <c r="L67" s="10"/>
    </row>
    <row r="68" spans="1:12" x14ac:dyDescent="0.2">
      <c r="A68" s="401"/>
      <c r="B68" s="401"/>
      <c r="C68" s="401"/>
      <c r="D68" s="11" t="s">
        <v>104</v>
      </c>
      <c r="E68" s="12">
        <v>6525.8</v>
      </c>
      <c r="F68" s="12">
        <v>6525.8</v>
      </c>
      <c r="G68" s="12" t="s">
        <v>8</v>
      </c>
      <c r="H68" s="12">
        <v>19</v>
      </c>
      <c r="I68" s="12">
        <v>23089.9</v>
      </c>
      <c r="J68" s="12">
        <v>11505.6</v>
      </c>
      <c r="K68" s="13">
        <v>0.4982957916664863</v>
      </c>
      <c r="L68" s="10"/>
    </row>
    <row r="69" spans="1:12" x14ac:dyDescent="0.2">
      <c r="A69" s="401"/>
      <c r="B69" s="401"/>
      <c r="C69" s="400" t="s">
        <v>152</v>
      </c>
      <c r="D69" s="11"/>
      <c r="E69" s="12">
        <v>7464.1</v>
      </c>
      <c r="F69" s="12">
        <v>7464.1</v>
      </c>
      <c r="G69" s="12" t="s">
        <v>8</v>
      </c>
      <c r="H69" s="12">
        <v>38</v>
      </c>
      <c r="I69" s="12">
        <v>117651.5</v>
      </c>
      <c r="J69" s="12">
        <v>74199.5</v>
      </c>
      <c r="K69" s="13">
        <v>0.63067194213418443</v>
      </c>
      <c r="L69" s="10"/>
    </row>
    <row r="70" spans="1:12" x14ac:dyDescent="0.2">
      <c r="A70" s="401"/>
      <c r="B70" s="401"/>
      <c r="C70" s="401"/>
      <c r="D70" s="11" t="s">
        <v>106</v>
      </c>
      <c r="E70" s="12" t="s">
        <v>2</v>
      </c>
      <c r="F70" s="12" t="s">
        <v>2</v>
      </c>
      <c r="G70" s="12" t="s">
        <v>8</v>
      </c>
      <c r="H70" s="12">
        <v>6</v>
      </c>
      <c r="I70" s="12">
        <v>791.5</v>
      </c>
      <c r="J70" s="12">
        <v>551.9</v>
      </c>
      <c r="K70" s="13">
        <v>0.6972836386607707</v>
      </c>
      <c r="L70" s="10"/>
    </row>
    <row r="71" spans="1:12" x14ac:dyDescent="0.2">
      <c r="A71" s="401"/>
      <c r="B71" s="401"/>
      <c r="C71" s="401"/>
      <c r="D71" s="11" t="s">
        <v>107</v>
      </c>
      <c r="E71" s="12" t="s">
        <v>2</v>
      </c>
      <c r="F71" s="12" t="s">
        <v>2</v>
      </c>
      <c r="G71" s="12" t="s">
        <v>8</v>
      </c>
      <c r="H71" s="12">
        <v>32</v>
      </c>
      <c r="I71" s="12">
        <v>116860</v>
      </c>
      <c r="J71" s="12">
        <v>73647.600000000006</v>
      </c>
      <c r="K71" s="13">
        <v>0.6302207769981174</v>
      </c>
      <c r="L71" s="10"/>
    </row>
    <row r="72" spans="1:12" x14ac:dyDescent="0.2">
      <c r="A72" s="401"/>
      <c r="B72" s="400" t="s">
        <v>108</v>
      </c>
      <c r="C72" s="11"/>
      <c r="D72" s="11"/>
      <c r="E72" s="12" t="s">
        <v>2</v>
      </c>
      <c r="F72" s="12">
        <v>152579.29999999999</v>
      </c>
      <c r="G72" s="12" t="s">
        <v>2</v>
      </c>
      <c r="H72" s="12">
        <v>402</v>
      </c>
      <c r="I72" s="12">
        <v>3107358</v>
      </c>
      <c r="J72" s="12">
        <v>2399116.7000000002</v>
      </c>
      <c r="K72" s="13">
        <v>0.77207605303283366</v>
      </c>
      <c r="L72" s="10"/>
    </row>
    <row r="73" spans="1:12" x14ac:dyDescent="0.2">
      <c r="A73" s="401"/>
      <c r="B73" s="401"/>
      <c r="C73" s="400" t="s">
        <v>153</v>
      </c>
      <c r="D73" s="11"/>
      <c r="E73" s="12">
        <v>97423.4</v>
      </c>
      <c r="F73" s="12">
        <v>93231</v>
      </c>
      <c r="G73" s="12">
        <v>4192.3999999999996</v>
      </c>
      <c r="H73" s="12">
        <v>198</v>
      </c>
      <c r="I73" s="12">
        <v>2011907.2</v>
      </c>
      <c r="J73" s="12">
        <v>1495670.5</v>
      </c>
      <c r="K73" s="13">
        <v>0.74340928846022325</v>
      </c>
      <c r="L73" s="10"/>
    </row>
    <row r="74" spans="1:12" x14ac:dyDescent="0.2">
      <c r="A74" s="401"/>
      <c r="B74" s="401"/>
      <c r="C74" s="401"/>
      <c r="D74" s="11" t="s">
        <v>110</v>
      </c>
      <c r="E74" s="12" t="s">
        <v>2</v>
      </c>
      <c r="F74" s="12" t="s">
        <v>2</v>
      </c>
      <c r="G74" s="12" t="s">
        <v>2</v>
      </c>
      <c r="H74" s="12">
        <v>21</v>
      </c>
      <c r="I74" s="12">
        <v>16162.7</v>
      </c>
      <c r="J74" s="12">
        <v>7397.1</v>
      </c>
      <c r="K74" s="13">
        <v>0.45766487034963221</v>
      </c>
      <c r="L74" s="10"/>
    </row>
    <row r="75" spans="1:12" x14ac:dyDescent="0.2">
      <c r="A75" s="401"/>
      <c r="B75" s="401"/>
      <c r="C75" s="401"/>
      <c r="D75" s="11" t="s">
        <v>111</v>
      </c>
      <c r="E75" s="12">
        <v>90517</v>
      </c>
      <c r="F75" s="12">
        <v>87042</v>
      </c>
      <c r="G75" s="12">
        <v>3475</v>
      </c>
      <c r="H75" s="12">
        <v>150</v>
      </c>
      <c r="I75" s="12">
        <v>1868395.4</v>
      </c>
      <c r="J75" s="12">
        <v>1465588.7</v>
      </c>
      <c r="K75" s="13">
        <v>0.78441035553823357</v>
      </c>
      <c r="L75" s="10"/>
    </row>
    <row r="76" spans="1:12" x14ac:dyDescent="0.2">
      <c r="A76" s="401"/>
      <c r="B76" s="401"/>
      <c r="C76" s="401"/>
      <c r="D76" s="11" t="s">
        <v>112</v>
      </c>
      <c r="E76" s="12">
        <v>338.5</v>
      </c>
      <c r="F76" s="12">
        <v>338.5</v>
      </c>
      <c r="G76" s="12" t="s">
        <v>8</v>
      </c>
      <c r="H76" s="12">
        <v>7</v>
      </c>
      <c r="I76" s="12" t="s">
        <v>2</v>
      </c>
      <c r="J76" s="12" t="s">
        <v>2</v>
      </c>
      <c r="K76" s="13">
        <v>0.37470667346844133</v>
      </c>
      <c r="L76" s="10"/>
    </row>
    <row r="77" spans="1:12" x14ac:dyDescent="0.2">
      <c r="A77" s="401"/>
      <c r="B77" s="401"/>
      <c r="C77" s="401"/>
      <c r="D77" s="11" t="s">
        <v>113</v>
      </c>
      <c r="E77" s="12" t="s">
        <v>2</v>
      </c>
      <c r="F77" s="12" t="s">
        <v>2</v>
      </c>
      <c r="G77" s="12" t="s">
        <v>2</v>
      </c>
      <c r="H77" s="12">
        <v>4</v>
      </c>
      <c r="I77" s="12" t="s">
        <v>2</v>
      </c>
      <c r="J77" s="12" t="s">
        <v>2</v>
      </c>
      <c r="K77" s="13">
        <v>0.10713842935182674</v>
      </c>
      <c r="L77" s="10"/>
    </row>
    <row r="78" spans="1:12" x14ac:dyDescent="0.2">
      <c r="A78" s="401"/>
      <c r="B78" s="401"/>
      <c r="C78" s="401"/>
      <c r="D78" s="11" t="s">
        <v>114</v>
      </c>
      <c r="E78" s="12">
        <v>2894.8</v>
      </c>
      <c r="F78" s="12">
        <v>2894.8</v>
      </c>
      <c r="G78" s="12" t="s">
        <v>8</v>
      </c>
      <c r="H78" s="12">
        <v>11</v>
      </c>
      <c r="I78" s="12" t="s">
        <v>2</v>
      </c>
      <c r="J78" s="12" t="s">
        <v>2</v>
      </c>
      <c r="K78" s="13">
        <v>0.6529330139902676</v>
      </c>
      <c r="L78" s="10"/>
    </row>
    <row r="79" spans="1:12" x14ac:dyDescent="0.2">
      <c r="A79" s="401"/>
      <c r="B79" s="401"/>
      <c r="C79" s="401"/>
      <c r="D79" s="11" t="s">
        <v>115</v>
      </c>
      <c r="E79" s="12">
        <v>418.1</v>
      </c>
      <c r="F79" s="12">
        <v>418.1</v>
      </c>
      <c r="G79" s="12" t="s">
        <v>8</v>
      </c>
      <c r="H79" s="12">
        <v>5</v>
      </c>
      <c r="I79" s="12" t="s">
        <v>2</v>
      </c>
      <c r="J79" s="12" t="s">
        <v>2</v>
      </c>
      <c r="K79" s="13">
        <v>0.2546395431834404</v>
      </c>
      <c r="L79" s="10"/>
    </row>
    <row r="80" spans="1:12" x14ac:dyDescent="0.2">
      <c r="A80" s="401"/>
      <c r="B80" s="401"/>
      <c r="C80" s="400" t="s">
        <v>116</v>
      </c>
      <c r="D80" s="11"/>
      <c r="E80" s="12" t="s">
        <v>2</v>
      </c>
      <c r="F80" s="12">
        <v>59348.3</v>
      </c>
      <c r="G80" s="12" t="s">
        <v>2</v>
      </c>
      <c r="H80" s="12">
        <v>204</v>
      </c>
      <c r="I80" s="12">
        <v>1095450.8</v>
      </c>
      <c r="J80" s="12">
        <v>903446.2</v>
      </c>
      <c r="K80" s="13">
        <v>0.82472549200749135</v>
      </c>
      <c r="L80" s="10"/>
    </row>
    <row r="81" spans="1:12" x14ac:dyDescent="0.2">
      <c r="A81" s="401"/>
      <c r="B81" s="401"/>
      <c r="C81" s="401"/>
      <c r="D81" s="11" t="s">
        <v>117</v>
      </c>
      <c r="E81" s="12">
        <v>11096.5</v>
      </c>
      <c r="F81" s="12">
        <v>11096.5</v>
      </c>
      <c r="G81" s="12" t="s">
        <v>8</v>
      </c>
      <c r="H81" s="12">
        <v>31</v>
      </c>
      <c r="I81" s="12">
        <v>113228.9</v>
      </c>
      <c r="J81" s="12">
        <v>70138.100000000006</v>
      </c>
      <c r="K81" s="13">
        <v>0.61943638064133799</v>
      </c>
      <c r="L81" s="10"/>
    </row>
    <row r="82" spans="1:12" x14ac:dyDescent="0.2">
      <c r="A82" s="401"/>
      <c r="B82" s="401"/>
      <c r="C82" s="401"/>
      <c r="D82" s="11" t="s">
        <v>118</v>
      </c>
      <c r="E82" s="12">
        <v>141.30000000000001</v>
      </c>
      <c r="F82" s="12">
        <v>141.30000000000001</v>
      </c>
      <c r="G82" s="12" t="s">
        <v>8</v>
      </c>
      <c r="H82" s="12">
        <v>7</v>
      </c>
      <c r="I82" s="12">
        <v>2572.1</v>
      </c>
      <c r="J82" s="12">
        <v>2168.4</v>
      </c>
      <c r="K82" s="13">
        <v>0.84304653784845074</v>
      </c>
      <c r="L82" s="10"/>
    </row>
    <row r="83" spans="1:12" x14ac:dyDescent="0.2">
      <c r="A83" s="401"/>
      <c r="B83" s="401"/>
      <c r="C83" s="401"/>
      <c r="D83" s="11" t="s">
        <v>119</v>
      </c>
      <c r="E83" s="12">
        <v>2024.4</v>
      </c>
      <c r="F83" s="12">
        <v>2024.4</v>
      </c>
      <c r="G83" s="12" t="s">
        <v>8</v>
      </c>
      <c r="H83" s="12">
        <v>17</v>
      </c>
      <c r="I83" s="12">
        <v>86198.8</v>
      </c>
      <c r="J83" s="12">
        <v>75332.600000000006</v>
      </c>
      <c r="K83" s="13">
        <v>0.87394024046738472</v>
      </c>
      <c r="L83" s="10"/>
    </row>
    <row r="84" spans="1:12" x14ac:dyDescent="0.2">
      <c r="A84" s="401"/>
      <c r="B84" s="401"/>
      <c r="C84" s="401"/>
      <c r="D84" s="11" t="s">
        <v>120</v>
      </c>
      <c r="E84" s="12">
        <v>14617.1</v>
      </c>
      <c r="F84" s="12" t="s">
        <v>2</v>
      </c>
      <c r="G84" s="12" t="s">
        <v>2</v>
      </c>
      <c r="H84" s="12">
        <v>54</v>
      </c>
      <c r="I84" s="12">
        <v>502488.9</v>
      </c>
      <c r="J84" s="12">
        <v>442175.9</v>
      </c>
      <c r="K84" s="13">
        <v>0.87997147797692643</v>
      </c>
      <c r="L84" s="10"/>
    </row>
    <row r="85" spans="1:12" x14ac:dyDescent="0.2">
      <c r="A85" s="401"/>
      <c r="B85" s="401"/>
      <c r="C85" s="401"/>
      <c r="D85" s="11" t="s">
        <v>121</v>
      </c>
      <c r="E85" s="12">
        <v>13117.8</v>
      </c>
      <c r="F85" s="12">
        <v>13117.8</v>
      </c>
      <c r="G85" s="12" t="s">
        <v>8</v>
      </c>
      <c r="H85" s="12">
        <v>52</v>
      </c>
      <c r="I85" s="12">
        <v>283803.09999999998</v>
      </c>
      <c r="J85" s="12">
        <v>247483.3</v>
      </c>
      <c r="K85" s="13">
        <v>0.87202465371238014</v>
      </c>
      <c r="L85" s="10"/>
    </row>
    <row r="86" spans="1:12" x14ac:dyDescent="0.2">
      <c r="A86" s="401"/>
      <c r="B86" s="401"/>
      <c r="C86" s="401"/>
      <c r="D86" s="11" t="s">
        <v>122</v>
      </c>
      <c r="E86" s="12">
        <v>1099.5</v>
      </c>
      <c r="F86" s="12">
        <v>1099.5</v>
      </c>
      <c r="G86" s="12" t="s">
        <v>8</v>
      </c>
      <c r="H86" s="12">
        <v>13</v>
      </c>
      <c r="I86" s="12">
        <v>21720.6</v>
      </c>
      <c r="J86" s="12">
        <v>9336.1</v>
      </c>
      <c r="K86" s="13">
        <v>0.42982698452160623</v>
      </c>
      <c r="L86" s="10"/>
    </row>
    <row r="87" spans="1:12" x14ac:dyDescent="0.2">
      <c r="A87" s="401"/>
      <c r="B87" s="401"/>
      <c r="C87" s="401"/>
      <c r="D87" s="11" t="s">
        <v>123</v>
      </c>
      <c r="E87" s="12">
        <v>3972.7</v>
      </c>
      <c r="F87" s="12" t="s">
        <v>2</v>
      </c>
      <c r="G87" s="12" t="s">
        <v>2</v>
      </c>
      <c r="H87" s="12">
        <v>15</v>
      </c>
      <c r="I87" s="12">
        <v>57790.3</v>
      </c>
      <c r="J87" s="12">
        <v>48279.1</v>
      </c>
      <c r="K87" s="13">
        <v>0.83541874674469596</v>
      </c>
      <c r="L87" s="10"/>
    </row>
    <row r="88" spans="1:12" x14ac:dyDescent="0.2">
      <c r="A88" s="401"/>
      <c r="B88" s="401"/>
      <c r="C88" s="401"/>
      <c r="D88" s="11" t="s">
        <v>124</v>
      </c>
      <c r="E88" s="12" t="s">
        <v>2</v>
      </c>
      <c r="F88" s="12" t="s">
        <v>2</v>
      </c>
      <c r="G88" s="12" t="s">
        <v>8</v>
      </c>
      <c r="H88" s="12">
        <v>15</v>
      </c>
      <c r="I88" s="12">
        <v>27648.1</v>
      </c>
      <c r="J88" s="12">
        <v>8532.7000000000007</v>
      </c>
      <c r="K88" s="13">
        <v>0.30861795204733783</v>
      </c>
      <c r="L88" s="10"/>
    </row>
    <row r="89" spans="1:12" x14ac:dyDescent="0.2">
      <c r="A89" s="401"/>
      <c r="B89" s="400" t="s">
        <v>125</v>
      </c>
      <c r="C89" s="11"/>
      <c r="D89" s="11"/>
      <c r="E89" s="12" t="s">
        <v>2</v>
      </c>
      <c r="F89" s="12">
        <v>71103.100000000006</v>
      </c>
      <c r="G89" s="12" t="s">
        <v>2</v>
      </c>
      <c r="H89" s="12">
        <v>233</v>
      </c>
      <c r="I89" s="12">
        <v>1129539.3</v>
      </c>
      <c r="J89" s="12">
        <v>834688</v>
      </c>
      <c r="K89" s="13">
        <v>0.73896322155413274</v>
      </c>
      <c r="L89" s="10"/>
    </row>
    <row r="90" spans="1:12" x14ac:dyDescent="0.2">
      <c r="A90" s="401"/>
      <c r="B90" s="401"/>
      <c r="C90" s="400" t="s">
        <v>126</v>
      </c>
      <c r="D90" s="11"/>
      <c r="E90" s="12" t="s">
        <v>2</v>
      </c>
      <c r="F90" s="12">
        <v>11557.2</v>
      </c>
      <c r="G90" s="12" t="s">
        <v>2</v>
      </c>
      <c r="H90" s="12">
        <v>76</v>
      </c>
      <c r="I90" s="12">
        <v>317587.09999999998</v>
      </c>
      <c r="J90" s="12">
        <v>250646.5</v>
      </c>
      <c r="K90" s="13">
        <v>0.78922128764046151</v>
      </c>
      <c r="L90" s="10"/>
    </row>
    <row r="91" spans="1:12" x14ac:dyDescent="0.2">
      <c r="A91" s="401"/>
      <c r="B91" s="401"/>
      <c r="C91" s="401"/>
      <c r="D91" s="11" t="s">
        <v>127</v>
      </c>
      <c r="E91" s="12" t="s">
        <v>2</v>
      </c>
      <c r="F91" s="12">
        <v>11296.4</v>
      </c>
      <c r="G91" s="12" t="s">
        <v>2</v>
      </c>
      <c r="H91" s="12">
        <v>65</v>
      </c>
      <c r="I91" s="12">
        <v>314654.5</v>
      </c>
      <c r="J91" s="12">
        <v>249102</v>
      </c>
      <c r="K91" s="13">
        <v>0.79166832192134562</v>
      </c>
      <c r="L91" s="10"/>
    </row>
    <row r="92" spans="1:12" x14ac:dyDescent="0.2">
      <c r="A92" s="401"/>
      <c r="B92" s="401"/>
      <c r="C92" s="401"/>
      <c r="D92" s="11" t="s">
        <v>128</v>
      </c>
      <c r="E92" s="12">
        <v>72</v>
      </c>
      <c r="F92" s="12">
        <v>72</v>
      </c>
      <c r="G92" s="12" t="s">
        <v>8</v>
      </c>
      <c r="H92" s="12">
        <v>2</v>
      </c>
      <c r="I92" s="12" t="s">
        <v>2</v>
      </c>
      <c r="J92" s="12" t="s">
        <v>2</v>
      </c>
      <c r="K92" s="14" t="s">
        <v>2</v>
      </c>
      <c r="L92" s="10"/>
    </row>
    <row r="93" spans="1:12" x14ac:dyDescent="0.2">
      <c r="A93" s="401"/>
      <c r="B93" s="401"/>
      <c r="C93" s="401"/>
      <c r="D93" s="11" t="s">
        <v>129</v>
      </c>
      <c r="E93" s="12" t="s">
        <v>8</v>
      </c>
      <c r="F93" s="12" t="s">
        <v>8</v>
      </c>
      <c r="G93" s="12" t="s">
        <v>8</v>
      </c>
      <c r="H93" s="12" t="s">
        <v>8</v>
      </c>
      <c r="I93" s="12" t="s">
        <v>8</v>
      </c>
      <c r="J93" s="12" t="s">
        <v>8</v>
      </c>
      <c r="K93" s="14" t="s">
        <v>8</v>
      </c>
      <c r="L93" s="10"/>
    </row>
    <row r="94" spans="1:12" x14ac:dyDescent="0.2">
      <c r="A94" s="401"/>
      <c r="B94" s="401"/>
      <c r="C94" s="401"/>
      <c r="D94" s="11" t="s">
        <v>130</v>
      </c>
      <c r="E94" s="12" t="s">
        <v>2</v>
      </c>
      <c r="F94" s="12" t="s">
        <v>2</v>
      </c>
      <c r="G94" s="12" t="s">
        <v>8</v>
      </c>
      <c r="H94" s="12">
        <v>2</v>
      </c>
      <c r="I94" s="12" t="s">
        <v>2</v>
      </c>
      <c r="J94" s="12" t="s">
        <v>2</v>
      </c>
      <c r="K94" s="13">
        <v>0.53212121212121211</v>
      </c>
      <c r="L94" s="10"/>
    </row>
    <row r="95" spans="1:12" x14ac:dyDescent="0.2">
      <c r="A95" s="401"/>
      <c r="B95" s="401"/>
      <c r="C95" s="401"/>
      <c r="D95" s="11" t="s">
        <v>131</v>
      </c>
      <c r="E95" s="12" t="s">
        <v>2</v>
      </c>
      <c r="F95" s="12" t="s">
        <v>2</v>
      </c>
      <c r="G95" s="12" t="s">
        <v>8</v>
      </c>
      <c r="H95" s="12">
        <v>7</v>
      </c>
      <c r="I95" s="12">
        <v>1953.1</v>
      </c>
      <c r="J95" s="12">
        <v>1042.0999999999999</v>
      </c>
      <c r="K95" s="13">
        <v>0.53356202959397891</v>
      </c>
      <c r="L95" s="10"/>
    </row>
    <row r="96" spans="1:12" x14ac:dyDescent="0.2">
      <c r="A96" s="401"/>
      <c r="B96" s="401"/>
      <c r="C96" s="400" t="s">
        <v>171</v>
      </c>
      <c r="D96" s="11"/>
      <c r="E96" s="12">
        <v>45673.599999999999</v>
      </c>
      <c r="F96" s="12">
        <v>45465.9</v>
      </c>
      <c r="G96" s="12">
        <v>207.7</v>
      </c>
      <c r="H96" s="12">
        <v>116</v>
      </c>
      <c r="I96" s="12">
        <v>677609.7</v>
      </c>
      <c r="J96" s="12">
        <v>460630.7</v>
      </c>
      <c r="K96" s="13">
        <v>0.6797876417648685</v>
      </c>
      <c r="L96" s="10"/>
    </row>
    <row r="97" spans="1:12" x14ac:dyDescent="0.2">
      <c r="A97" s="401"/>
      <c r="B97" s="401"/>
      <c r="C97" s="401"/>
      <c r="D97" s="11" t="s">
        <v>133</v>
      </c>
      <c r="E97" s="12" t="s">
        <v>8</v>
      </c>
      <c r="F97" s="12" t="s">
        <v>8</v>
      </c>
      <c r="G97" s="12" t="s">
        <v>8</v>
      </c>
      <c r="H97" s="12" t="s">
        <v>2</v>
      </c>
      <c r="I97" s="12" t="s">
        <v>2</v>
      </c>
      <c r="J97" s="12" t="s">
        <v>2</v>
      </c>
      <c r="K97" s="14" t="s">
        <v>2</v>
      </c>
      <c r="L97" s="10"/>
    </row>
    <row r="98" spans="1:12" x14ac:dyDescent="0.2">
      <c r="A98" s="401"/>
      <c r="B98" s="401"/>
      <c r="C98" s="401"/>
      <c r="D98" s="11" t="s">
        <v>134</v>
      </c>
      <c r="E98" s="12" t="s">
        <v>2</v>
      </c>
      <c r="F98" s="12" t="s">
        <v>2</v>
      </c>
      <c r="G98" s="12" t="s">
        <v>8</v>
      </c>
      <c r="H98" s="12">
        <v>13</v>
      </c>
      <c r="I98" s="12">
        <v>7213.2</v>
      </c>
      <c r="J98" s="12">
        <v>4025.9</v>
      </c>
      <c r="K98" s="13">
        <v>0.55812954028725115</v>
      </c>
      <c r="L98" s="10"/>
    </row>
    <row r="99" spans="1:12" x14ac:dyDescent="0.2">
      <c r="A99" s="401"/>
      <c r="B99" s="401"/>
      <c r="C99" s="401"/>
      <c r="D99" s="11" t="s">
        <v>135</v>
      </c>
      <c r="E99" s="12" t="s">
        <v>2</v>
      </c>
      <c r="F99" s="12" t="s">
        <v>2</v>
      </c>
      <c r="G99" s="12" t="s">
        <v>8</v>
      </c>
      <c r="H99" s="12" t="s">
        <v>2</v>
      </c>
      <c r="I99" s="12" t="s">
        <v>2</v>
      </c>
      <c r="J99" s="12" t="s">
        <v>2</v>
      </c>
      <c r="K99" s="13">
        <v>0.75347222222222221</v>
      </c>
      <c r="L99" s="10"/>
    </row>
    <row r="100" spans="1:12" x14ac:dyDescent="0.2">
      <c r="A100" s="401"/>
      <c r="B100" s="401"/>
      <c r="C100" s="401"/>
      <c r="D100" s="11" t="s">
        <v>136</v>
      </c>
      <c r="E100" s="12" t="s">
        <v>2</v>
      </c>
      <c r="F100" s="12" t="s">
        <v>2</v>
      </c>
      <c r="G100" s="12" t="s">
        <v>8</v>
      </c>
      <c r="H100" s="12">
        <v>7</v>
      </c>
      <c r="I100" s="12" t="s">
        <v>2</v>
      </c>
      <c r="J100" s="12" t="s">
        <v>2</v>
      </c>
      <c r="K100" s="13">
        <v>0.63694562898086637</v>
      </c>
      <c r="L100" s="10"/>
    </row>
    <row r="101" spans="1:12" x14ac:dyDescent="0.2">
      <c r="A101" s="401"/>
      <c r="B101" s="401"/>
      <c r="C101" s="401"/>
      <c r="D101" s="11" t="s">
        <v>137</v>
      </c>
      <c r="E101" s="12">
        <v>29355.200000000001</v>
      </c>
      <c r="F101" s="12">
        <v>29147.5</v>
      </c>
      <c r="G101" s="12">
        <v>207.7</v>
      </c>
      <c r="H101" s="12">
        <v>88</v>
      </c>
      <c r="I101" s="12">
        <v>506744.6</v>
      </c>
      <c r="J101" s="12">
        <v>351722.1</v>
      </c>
      <c r="K101" s="13">
        <v>0.69408159455473228</v>
      </c>
      <c r="L101" s="10"/>
    </row>
    <row r="102" spans="1:12" x14ac:dyDescent="0.2">
      <c r="A102" s="401"/>
      <c r="B102" s="401"/>
      <c r="C102" s="400" t="s">
        <v>138</v>
      </c>
      <c r="D102" s="11"/>
      <c r="E102" s="12">
        <v>16054.2</v>
      </c>
      <c r="F102" s="12">
        <v>14080</v>
      </c>
      <c r="G102" s="12">
        <v>1974.2</v>
      </c>
      <c r="H102" s="12">
        <v>41</v>
      </c>
      <c r="I102" s="12">
        <v>134342.5</v>
      </c>
      <c r="J102" s="12">
        <v>123410.8</v>
      </c>
      <c r="K102" s="13">
        <v>0.91862813331596482</v>
      </c>
    </row>
    <row r="103" spans="1:12" x14ac:dyDescent="0.2">
      <c r="A103" s="401"/>
      <c r="B103" s="401"/>
      <c r="C103" s="401"/>
      <c r="D103" s="11" t="s">
        <v>139</v>
      </c>
      <c r="E103" s="12">
        <v>1332.5</v>
      </c>
      <c r="F103" s="12" t="s">
        <v>2</v>
      </c>
      <c r="G103" s="12" t="s">
        <v>2</v>
      </c>
      <c r="H103" s="12">
        <v>6</v>
      </c>
      <c r="I103" s="12">
        <v>3669.1</v>
      </c>
      <c r="J103" s="12">
        <v>707.7</v>
      </c>
      <c r="K103" s="13">
        <v>0.1928810880052329</v>
      </c>
    </row>
    <row r="104" spans="1:12" x14ac:dyDescent="0.2">
      <c r="A104" s="401"/>
      <c r="B104" s="401"/>
      <c r="C104" s="401"/>
      <c r="D104" s="11" t="s">
        <v>140</v>
      </c>
      <c r="E104" s="12">
        <v>404</v>
      </c>
      <c r="F104" s="12">
        <v>404</v>
      </c>
      <c r="G104" s="12" t="s">
        <v>8</v>
      </c>
      <c r="H104" s="12">
        <v>4</v>
      </c>
      <c r="I104" s="12">
        <v>3033</v>
      </c>
      <c r="J104" s="12">
        <v>1079.3</v>
      </c>
      <c r="K104" s="13">
        <v>0.3558522914606001</v>
      </c>
    </row>
    <row r="105" spans="1:12" x14ac:dyDescent="0.2">
      <c r="A105" s="401"/>
      <c r="B105" s="401"/>
      <c r="C105" s="401"/>
      <c r="D105" s="11" t="s">
        <v>141</v>
      </c>
      <c r="E105" s="12">
        <v>14317.7</v>
      </c>
      <c r="F105" s="12" t="s">
        <v>2</v>
      </c>
      <c r="G105" s="12" t="s">
        <v>2</v>
      </c>
      <c r="H105" s="12">
        <v>31</v>
      </c>
      <c r="I105" s="12">
        <v>127640.4</v>
      </c>
      <c r="J105" s="12">
        <v>121623.8</v>
      </c>
      <c r="K105" s="13">
        <v>0.95286288667224484</v>
      </c>
    </row>
  </sheetData>
  <mergeCells count="35">
    <mergeCell ref="A4:D7"/>
    <mergeCell ref="E4:G4"/>
    <mergeCell ref="H4:H6"/>
    <mergeCell ref="I4:K4"/>
    <mergeCell ref="B62:B71"/>
    <mergeCell ref="C63:C68"/>
    <mergeCell ref="C69:C71"/>
    <mergeCell ref="A9:A105"/>
    <mergeCell ref="B9:B18"/>
    <mergeCell ref="C10:C15"/>
    <mergeCell ref="C16:C18"/>
    <mergeCell ref="B19:B30"/>
    <mergeCell ref="C20:C26"/>
    <mergeCell ref="C27:C30"/>
    <mergeCell ref="B31:B45"/>
    <mergeCell ref="C32:C36"/>
    <mergeCell ref="C37:C41"/>
    <mergeCell ref="C42:C45"/>
    <mergeCell ref="B46:B61"/>
    <mergeCell ref="C47:C49"/>
    <mergeCell ref="C50:C56"/>
    <mergeCell ref="C57:C61"/>
    <mergeCell ref="B72:B88"/>
    <mergeCell ref="C73:C79"/>
    <mergeCell ref="C80:C88"/>
    <mergeCell ref="B89:B105"/>
    <mergeCell ref="C90:C95"/>
    <mergeCell ref="C96:C101"/>
    <mergeCell ref="C102:C105"/>
    <mergeCell ref="E5:E6"/>
    <mergeCell ref="F5:F6"/>
    <mergeCell ref="G5:G6"/>
    <mergeCell ref="I6:J6"/>
    <mergeCell ref="E7:G7"/>
    <mergeCell ref="H7:K7"/>
  </mergeCell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sqref="A1:K1"/>
    </sheetView>
  </sheetViews>
  <sheetFormatPr defaultRowHeight="12.75" x14ac:dyDescent="0.2"/>
  <cols>
    <col min="1" max="1" width="43.140625" style="203" customWidth="1"/>
    <col min="2" max="2" width="12.7109375" style="203" customWidth="1"/>
    <col min="3" max="3" width="14.28515625" style="203" customWidth="1"/>
    <col min="4" max="4" width="11.28515625" style="203" customWidth="1"/>
    <col min="5" max="5" width="12.85546875" style="203" customWidth="1"/>
    <col min="6" max="6" width="12.140625" style="203" customWidth="1"/>
    <col min="7" max="7" width="14.5703125" style="203" customWidth="1"/>
    <col min="8" max="8" width="17.28515625" style="203" customWidth="1"/>
    <col min="9" max="9" width="16.42578125" style="203" customWidth="1"/>
    <col min="10" max="10" width="14.85546875" style="203" customWidth="1"/>
    <col min="11" max="11" width="17.7109375" style="203" customWidth="1"/>
    <col min="12" max="12" width="21" style="203" customWidth="1"/>
    <col min="13" max="13" width="18.28515625" style="203" customWidth="1"/>
    <col min="14" max="14" width="17.5703125" style="203" customWidth="1"/>
    <col min="15" max="16384" width="9.140625" style="203"/>
  </cols>
  <sheetData>
    <row r="1" spans="1:14" x14ac:dyDescent="0.2">
      <c r="A1" s="203" t="s">
        <v>142</v>
      </c>
    </row>
    <row r="2" spans="1:14" x14ac:dyDescent="0.2">
      <c r="A2" s="202" t="s">
        <v>40</v>
      </c>
      <c r="B2" s="202"/>
      <c r="C2" s="202"/>
      <c r="D2" s="202"/>
      <c r="E2" s="202"/>
      <c r="F2" s="202"/>
      <c r="G2" s="202"/>
    </row>
    <row r="4" spans="1:14" ht="38.25" customHeight="1" x14ac:dyDescent="0.2">
      <c r="A4" s="225" t="s">
        <v>262</v>
      </c>
      <c r="B4" s="225" t="s">
        <v>263</v>
      </c>
      <c r="C4" s="226" t="s">
        <v>297</v>
      </c>
      <c r="D4" s="227" t="s">
        <v>298</v>
      </c>
      <c r="E4" s="227"/>
      <c r="F4" s="227"/>
      <c r="G4" s="227"/>
      <c r="H4" s="227" t="s">
        <v>267</v>
      </c>
      <c r="I4" s="227" t="s">
        <v>268</v>
      </c>
      <c r="J4" s="227" t="s">
        <v>269</v>
      </c>
      <c r="K4" s="227" t="s">
        <v>270</v>
      </c>
      <c r="L4" s="227" t="s">
        <v>271</v>
      </c>
      <c r="M4" s="227" t="s">
        <v>299</v>
      </c>
      <c r="N4" s="227" t="s">
        <v>300</v>
      </c>
    </row>
    <row r="5" spans="1:14" ht="14.25" x14ac:dyDescent="0.2">
      <c r="A5" s="228"/>
      <c r="B5" s="228"/>
      <c r="C5" s="229"/>
      <c r="D5" s="226" t="s">
        <v>301</v>
      </c>
      <c r="E5" s="226" t="s">
        <v>275</v>
      </c>
      <c r="F5" s="226" t="s">
        <v>276</v>
      </c>
      <c r="G5" s="226" t="s">
        <v>277</v>
      </c>
      <c r="H5" s="226"/>
      <c r="I5" s="226"/>
      <c r="J5" s="226"/>
      <c r="K5" s="226"/>
      <c r="L5" s="226"/>
      <c r="M5" s="226"/>
      <c r="N5" s="226"/>
    </row>
    <row r="6" spans="1:14" ht="32.25" customHeight="1" x14ac:dyDescent="0.2">
      <c r="A6" s="230"/>
      <c r="B6" s="230"/>
      <c r="C6" s="231" t="s">
        <v>278</v>
      </c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3"/>
    </row>
    <row r="7" spans="1:14" x14ac:dyDescent="0.2">
      <c r="A7" s="234" t="s">
        <v>33</v>
      </c>
      <c r="B7" s="235">
        <v>912</v>
      </c>
      <c r="C7" s="235">
        <v>8376469.4000000004</v>
      </c>
      <c r="D7" s="61">
        <v>5902851.9000000004</v>
      </c>
      <c r="E7" s="61">
        <v>3993122.2</v>
      </c>
      <c r="F7" s="61">
        <v>32280.6</v>
      </c>
      <c r="G7" s="61">
        <v>1877449.1</v>
      </c>
      <c r="H7" s="61">
        <v>5644.8</v>
      </c>
      <c r="I7" s="61">
        <v>14856</v>
      </c>
      <c r="J7" s="61">
        <v>19446.099999999999</v>
      </c>
      <c r="K7" s="61">
        <v>437090.1</v>
      </c>
      <c r="L7" s="61">
        <v>19087.8</v>
      </c>
      <c r="M7" s="61">
        <v>657622.1</v>
      </c>
      <c r="N7" s="61">
        <v>1319870.6000000001</v>
      </c>
    </row>
    <row r="8" spans="1:14" x14ac:dyDescent="0.2">
      <c r="A8" s="236" t="s">
        <v>37</v>
      </c>
      <c r="B8" s="235"/>
      <c r="C8" s="235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</row>
    <row r="9" spans="1:14" x14ac:dyDescent="0.2">
      <c r="A9" s="237" t="s">
        <v>38</v>
      </c>
      <c r="B9" s="64">
        <v>70</v>
      </c>
      <c r="C9" s="238">
        <v>1168658.8</v>
      </c>
      <c r="D9" s="64">
        <v>1040907.5</v>
      </c>
      <c r="E9" s="64">
        <v>766973.4</v>
      </c>
      <c r="F9" s="64">
        <v>3062.5</v>
      </c>
      <c r="G9" s="64">
        <v>270871.59999999998</v>
      </c>
      <c r="H9" s="64">
        <v>2673.4</v>
      </c>
      <c r="I9" s="64">
        <v>967.8</v>
      </c>
      <c r="J9" s="64">
        <v>5441.7</v>
      </c>
      <c r="K9" s="64">
        <v>15826</v>
      </c>
      <c r="L9" s="64">
        <v>1237.5</v>
      </c>
      <c r="M9" s="64">
        <v>83307.5</v>
      </c>
      <c r="N9" s="64">
        <v>18297.400000000001</v>
      </c>
    </row>
    <row r="10" spans="1:14" x14ac:dyDescent="0.2">
      <c r="A10" s="239" t="s">
        <v>39</v>
      </c>
      <c r="B10" s="64"/>
      <c r="C10" s="238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</row>
    <row r="11" spans="1:14" x14ac:dyDescent="0.2">
      <c r="A11" s="237" t="s">
        <v>34</v>
      </c>
      <c r="B11" s="64">
        <v>115</v>
      </c>
      <c r="C11" s="238">
        <v>2052819</v>
      </c>
      <c r="D11" s="64">
        <v>1214493.8999999999</v>
      </c>
      <c r="E11" s="64">
        <v>917046.4</v>
      </c>
      <c r="F11" s="64">
        <v>15478.2</v>
      </c>
      <c r="G11" s="64">
        <v>281969.3</v>
      </c>
      <c r="H11" s="64">
        <v>844.3</v>
      </c>
      <c r="I11" s="64" t="s">
        <v>2</v>
      </c>
      <c r="J11" s="64">
        <v>6232.9</v>
      </c>
      <c r="K11" s="64">
        <v>253414.39999999999</v>
      </c>
      <c r="L11" s="64" t="s">
        <v>2</v>
      </c>
      <c r="M11" s="64">
        <v>160287</v>
      </c>
      <c r="N11" s="64">
        <v>402875</v>
      </c>
    </row>
    <row r="12" spans="1:14" x14ac:dyDescent="0.2">
      <c r="A12" s="237" t="s">
        <v>41</v>
      </c>
      <c r="B12" s="64"/>
      <c r="C12" s="238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4" x14ac:dyDescent="0.2">
      <c r="A13" s="237" t="s">
        <v>42</v>
      </c>
      <c r="B13" s="238">
        <v>17</v>
      </c>
      <c r="C13" s="64">
        <v>486605.3</v>
      </c>
      <c r="D13" s="64">
        <v>381926.6</v>
      </c>
      <c r="E13" s="64">
        <v>330032.90000000002</v>
      </c>
      <c r="F13" s="64">
        <v>1313.1</v>
      </c>
      <c r="G13" s="64">
        <v>50580.6</v>
      </c>
      <c r="H13" s="64">
        <v>393.5</v>
      </c>
      <c r="I13" s="64">
        <v>1253.3</v>
      </c>
      <c r="J13" s="64">
        <v>2135.6</v>
      </c>
      <c r="K13" s="64">
        <v>20487.3</v>
      </c>
      <c r="L13" s="64">
        <v>155.1</v>
      </c>
      <c r="M13" s="64">
        <v>17910.599999999999</v>
      </c>
      <c r="N13" s="64">
        <v>62343.3</v>
      </c>
    </row>
    <row r="14" spans="1:14" x14ac:dyDescent="0.2">
      <c r="A14" s="240" t="s">
        <v>43</v>
      </c>
      <c r="B14" s="241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</row>
    <row r="15" spans="1:14" x14ac:dyDescent="0.2">
      <c r="A15" s="237" t="s">
        <v>35</v>
      </c>
      <c r="B15" s="64">
        <v>206</v>
      </c>
      <c r="C15" s="238">
        <v>4196838.9000000004</v>
      </c>
      <c r="D15" s="64">
        <v>3360497.1</v>
      </c>
      <c r="E15" s="64">
        <v>2218948.7000000002</v>
      </c>
      <c r="F15" s="64">
        <v>11405.2</v>
      </c>
      <c r="G15" s="64">
        <v>1130143.2</v>
      </c>
      <c r="H15" s="64" t="s">
        <v>2</v>
      </c>
      <c r="I15" s="64">
        <v>7138.3</v>
      </c>
      <c r="J15" s="64">
        <v>7358.6</v>
      </c>
      <c r="K15" s="64">
        <v>115545.60000000001</v>
      </c>
      <c r="L15" s="64" t="s">
        <v>2</v>
      </c>
      <c r="M15" s="64">
        <v>303092.7</v>
      </c>
      <c r="N15" s="64">
        <v>394265</v>
      </c>
    </row>
    <row r="16" spans="1:14" x14ac:dyDescent="0.2">
      <c r="A16" s="239" t="s">
        <v>29</v>
      </c>
      <c r="B16" s="64"/>
      <c r="C16" s="238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</row>
    <row r="17" spans="1:14" x14ac:dyDescent="0.2">
      <c r="A17" s="237" t="s">
        <v>36</v>
      </c>
      <c r="B17" s="64">
        <v>521</v>
      </c>
      <c r="C17" s="238">
        <v>958152.7</v>
      </c>
      <c r="D17" s="64">
        <v>286953.40000000002</v>
      </c>
      <c r="E17" s="64">
        <v>90153.7</v>
      </c>
      <c r="F17" s="64">
        <v>2334.6999999999998</v>
      </c>
      <c r="G17" s="64">
        <v>194465</v>
      </c>
      <c r="H17" s="64" t="s">
        <v>2</v>
      </c>
      <c r="I17" s="64" t="s">
        <v>2</v>
      </c>
      <c r="J17" s="64">
        <v>412.9</v>
      </c>
      <c r="K17" s="64">
        <v>52304.1</v>
      </c>
      <c r="L17" s="64">
        <v>98.3</v>
      </c>
      <c r="M17" s="64">
        <v>110934.9</v>
      </c>
      <c r="N17" s="64">
        <v>504433.2</v>
      </c>
    </row>
    <row r="18" spans="1:14" x14ac:dyDescent="0.2">
      <c r="A18" s="68" t="s">
        <v>32</v>
      </c>
      <c r="B18" s="64"/>
      <c r="C18" s="238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20" spans="1:14" x14ac:dyDescent="0.2">
      <c r="A20" s="216" t="s">
        <v>279</v>
      </c>
    </row>
    <row r="21" spans="1:14" x14ac:dyDescent="0.2">
      <c r="A21" s="217" t="s">
        <v>10</v>
      </c>
    </row>
    <row r="22" spans="1:14" x14ac:dyDescent="0.2">
      <c r="A22" s="203" t="s">
        <v>280</v>
      </c>
    </row>
    <row r="23" spans="1:14" x14ac:dyDescent="0.2">
      <c r="A23" s="218" t="s">
        <v>11</v>
      </c>
    </row>
    <row r="24" spans="1:14" x14ac:dyDescent="0.2">
      <c r="A24" s="203" t="s">
        <v>281</v>
      </c>
    </row>
    <row r="25" spans="1:14" x14ac:dyDescent="0.2">
      <c r="A25" s="218" t="s">
        <v>12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showGridLines="0" zoomScale="86" zoomScaleNormal="86" workbookViewId="0">
      <selection sqref="A1:K1"/>
    </sheetView>
  </sheetViews>
  <sheetFormatPr defaultColWidth="9.140625" defaultRowHeight="12.75" x14ac:dyDescent="0.2"/>
  <cols>
    <col min="1" max="1" width="8.85546875" style="171" customWidth="1"/>
    <col min="2" max="2" width="29.42578125" style="171" customWidth="1"/>
    <col min="3" max="3" width="28" style="171" customWidth="1"/>
    <col min="4" max="4" width="22.140625" style="171" customWidth="1"/>
    <col min="5" max="5" width="16.42578125" style="171" customWidth="1"/>
    <col min="6" max="9" width="17.7109375" style="171" customWidth="1"/>
    <col min="10" max="16" width="16.42578125" style="171" customWidth="1"/>
    <col min="17" max="16384" width="9.140625" style="171"/>
  </cols>
  <sheetData>
    <row r="1" spans="1:16" x14ac:dyDescent="0.2">
      <c r="A1" s="198" t="s">
        <v>158</v>
      </c>
      <c r="B1" s="198"/>
      <c r="C1" s="198"/>
      <c r="D1" s="198"/>
      <c r="E1" s="198"/>
      <c r="F1" s="198"/>
    </row>
    <row r="2" spans="1:16" ht="11.85" customHeight="1" x14ac:dyDescent="0.2">
      <c r="A2" s="202" t="s">
        <v>159</v>
      </c>
      <c r="B2" s="202"/>
      <c r="C2" s="202"/>
      <c r="D2" s="202"/>
      <c r="E2" s="202"/>
      <c r="F2" s="202"/>
      <c r="G2" s="202"/>
    </row>
    <row r="4" spans="1:16" ht="34.5" customHeight="1" x14ac:dyDescent="0.2">
      <c r="A4" s="219" t="s">
        <v>262</v>
      </c>
      <c r="B4" s="219"/>
      <c r="C4" s="219"/>
      <c r="D4" s="219"/>
      <c r="E4" s="219" t="s">
        <v>297</v>
      </c>
      <c r="F4" s="219" t="s">
        <v>302</v>
      </c>
      <c r="G4" s="219"/>
      <c r="H4" s="219"/>
      <c r="I4" s="219"/>
      <c r="J4" s="219" t="s">
        <v>303</v>
      </c>
      <c r="K4" s="219" t="s">
        <v>268</v>
      </c>
      <c r="L4" s="219" t="s">
        <v>269</v>
      </c>
      <c r="M4" s="219" t="s">
        <v>270</v>
      </c>
      <c r="N4" s="219" t="s">
        <v>271</v>
      </c>
      <c r="O4" s="219" t="s">
        <v>272</v>
      </c>
      <c r="P4" s="219" t="s">
        <v>304</v>
      </c>
    </row>
    <row r="5" spans="1:16" ht="66" customHeight="1" x14ac:dyDescent="0.2">
      <c r="A5" s="219"/>
      <c r="B5" s="219"/>
      <c r="C5" s="219"/>
      <c r="D5" s="219"/>
      <c r="E5" s="219"/>
      <c r="F5" s="219" t="s">
        <v>305</v>
      </c>
      <c r="G5" s="219" t="s">
        <v>275</v>
      </c>
      <c r="H5" s="219" t="s">
        <v>306</v>
      </c>
      <c r="I5" s="219" t="s">
        <v>277</v>
      </c>
      <c r="J5" s="219"/>
      <c r="K5" s="219"/>
      <c r="L5" s="219"/>
      <c r="M5" s="219"/>
      <c r="N5" s="219"/>
      <c r="O5" s="219"/>
      <c r="P5" s="219"/>
    </row>
    <row r="6" spans="1:16" ht="34.5" customHeight="1" x14ac:dyDescent="0.2">
      <c r="A6" s="219"/>
      <c r="B6" s="219"/>
      <c r="C6" s="219"/>
      <c r="D6" s="219"/>
      <c r="E6" s="219" t="s">
        <v>278</v>
      </c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</row>
    <row r="7" spans="1:16" x14ac:dyDescent="0.2">
      <c r="A7" s="220" t="s">
        <v>44</v>
      </c>
      <c r="B7" s="220"/>
      <c r="C7" s="220"/>
      <c r="D7" s="220"/>
      <c r="E7" s="221">
        <v>17943044.600000001</v>
      </c>
      <c r="F7" s="221">
        <v>6463475.2999999998</v>
      </c>
      <c r="G7" s="221">
        <v>4131986.5</v>
      </c>
      <c r="H7" s="221">
        <v>42368.5</v>
      </c>
      <c r="I7" s="221">
        <v>2289120.2999999998</v>
      </c>
      <c r="J7" s="221">
        <v>6699.3</v>
      </c>
      <c r="K7" s="221">
        <v>19592.7</v>
      </c>
      <c r="L7" s="221">
        <v>28212.7</v>
      </c>
      <c r="M7" s="221">
        <v>516685.7</v>
      </c>
      <c r="N7" s="221">
        <v>21375</v>
      </c>
      <c r="O7" s="221">
        <v>981123.4</v>
      </c>
      <c r="P7" s="221">
        <v>9905880.5</v>
      </c>
    </row>
    <row r="8" spans="1:16" x14ac:dyDescent="0.2">
      <c r="A8" s="220"/>
      <c r="B8" s="220" t="s">
        <v>45</v>
      </c>
      <c r="C8" s="220"/>
      <c r="D8" s="220"/>
      <c r="E8" s="221">
        <v>833556.5</v>
      </c>
      <c r="F8" s="221">
        <v>407386.8</v>
      </c>
      <c r="G8" s="221">
        <v>295673.09999999998</v>
      </c>
      <c r="H8" s="221" t="s">
        <v>2</v>
      </c>
      <c r="I8" s="221" t="s">
        <v>2</v>
      </c>
      <c r="J8" s="221">
        <v>206.7</v>
      </c>
      <c r="K8" s="221" t="s">
        <v>2</v>
      </c>
      <c r="L8" s="221" t="s">
        <v>2</v>
      </c>
      <c r="M8" s="221">
        <v>35389.599999999999</v>
      </c>
      <c r="N8" s="221">
        <v>633.79999999999995</v>
      </c>
      <c r="O8" s="221" t="s">
        <v>2</v>
      </c>
      <c r="P8" s="221">
        <v>350534.5</v>
      </c>
    </row>
    <row r="9" spans="1:16" x14ac:dyDescent="0.2">
      <c r="A9" s="222"/>
      <c r="B9" s="222"/>
      <c r="C9" s="220" t="s">
        <v>46</v>
      </c>
      <c r="D9" s="220"/>
      <c r="E9" s="221">
        <v>699403.1</v>
      </c>
      <c r="F9" s="221">
        <v>323605.40000000002</v>
      </c>
      <c r="G9" s="221">
        <v>218293.8</v>
      </c>
      <c r="H9" s="221">
        <v>2000.8</v>
      </c>
      <c r="I9" s="221">
        <v>103310.8</v>
      </c>
      <c r="J9" s="221">
        <v>206.7</v>
      </c>
      <c r="K9" s="221">
        <v>1233.8</v>
      </c>
      <c r="L9" s="221">
        <v>609.79999999999995</v>
      </c>
      <c r="M9" s="221">
        <v>34654</v>
      </c>
      <c r="N9" s="221">
        <v>633.79999999999995</v>
      </c>
      <c r="O9" s="221">
        <v>35465</v>
      </c>
      <c r="P9" s="221">
        <v>302994.59999999998</v>
      </c>
    </row>
    <row r="10" spans="1:16" x14ac:dyDescent="0.2">
      <c r="A10" s="222"/>
      <c r="B10" s="222"/>
      <c r="C10" s="222"/>
      <c r="D10" s="220" t="s">
        <v>47</v>
      </c>
      <c r="E10" s="221">
        <v>70031</v>
      </c>
      <c r="F10" s="221" t="s">
        <v>2</v>
      </c>
      <c r="G10" s="221" t="s">
        <v>2</v>
      </c>
      <c r="H10" s="221" t="s">
        <v>8</v>
      </c>
      <c r="I10" s="221">
        <v>1068.3</v>
      </c>
      <c r="J10" s="221" t="s">
        <v>8</v>
      </c>
      <c r="K10" s="221" t="s">
        <v>8</v>
      </c>
      <c r="L10" s="221" t="s">
        <v>2</v>
      </c>
      <c r="M10" s="221">
        <v>10946.1</v>
      </c>
      <c r="N10" s="221" t="s">
        <v>8</v>
      </c>
      <c r="O10" s="221" t="s">
        <v>2</v>
      </c>
      <c r="P10" s="221">
        <v>50119.5</v>
      </c>
    </row>
    <row r="11" spans="1:16" x14ac:dyDescent="0.2">
      <c r="A11" s="222"/>
      <c r="B11" s="222"/>
      <c r="C11" s="222"/>
      <c r="D11" s="220" t="s">
        <v>48</v>
      </c>
      <c r="E11" s="221">
        <v>495371</v>
      </c>
      <c r="F11" s="221">
        <v>278421.7</v>
      </c>
      <c r="G11" s="221">
        <v>184878.3</v>
      </c>
      <c r="H11" s="221">
        <v>1907</v>
      </c>
      <c r="I11" s="221">
        <v>91636.4</v>
      </c>
      <c r="J11" s="221">
        <v>206.7</v>
      </c>
      <c r="K11" s="221" t="s">
        <v>2</v>
      </c>
      <c r="L11" s="221" t="s">
        <v>2</v>
      </c>
      <c r="M11" s="221" t="s">
        <v>2</v>
      </c>
      <c r="N11" s="221">
        <v>633.79999999999995</v>
      </c>
      <c r="O11" s="221" t="s">
        <v>2</v>
      </c>
      <c r="P11" s="221">
        <v>175974.7</v>
      </c>
    </row>
    <row r="12" spans="1:16" x14ac:dyDescent="0.2">
      <c r="A12" s="222"/>
      <c r="B12" s="222"/>
      <c r="C12" s="222"/>
      <c r="D12" s="220" t="s">
        <v>49</v>
      </c>
      <c r="E12" s="221">
        <v>23264.5</v>
      </c>
      <c r="F12" s="221">
        <v>9048.2999999999993</v>
      </c>
      <c r="G12" s="221" t="s">
        <v>2</v>
      </c>
      <c r="H12" s="221" t="s">
        <v>8</v>
      </c>
      <c r="I12" s="221" t="s">
        <v>2</v>
      </c>
      <c r="J12" s="221" t="s">
        <v>8</v>
      </c>
      <c r="K12" s="221" t="s">
        <v>8</v>
      </c>
      <c r="L12" s="221" t="s">
        <v>8</v>
      </c>
      <c r="M12" s="221" t="s">
        <v>8</v>
      </c>
      <c r="N12" s="221" t="s">
        <v>8</v>
      </c>
      <c r="O12" s="221" t="s">
        <v>8</v>
      </c>
      <c r="P12" s="221">
        <v>14216.2</v>
      </c>
    </row>
    <row r="13" spans="1:16" x14ac:dyDescent="0.2">
      <c r="A13" s="222"/>
      <c r="B13" s="222"/>
      <c r="C13" s="222"/>
      <c r="D13" s="220" t="s">
        <v>50</v>
      </c>
      <c r="E13" s="221">
        <v>34454.5</v>
      </c>
      <c r="F13" s="221">
        <v>2820.4</v>
      </c>
      <c r="G13" s="221" t="s">
        <v>2</v>
      </c>
      <c r="H13" s="221" t="s">
        <v>8</v>
      </c>
      <c r="I13" s="221" t="s">
        <v>2</v>
      </c>
      <c r="J13" s="221" t="s">
        <v>8</v>
      </c>
      <c r="K13" s="221" t="s">
        <v>8</v>
      </c>
      <c r="L13" s="221" t="s">
        <v>8</v>
      </c>
      <c r="M13" s="221" t="s">
        <v>8</v>
      </c>
      <c r="N13" s="221" t="s">
        <v>8</v>
      </c>
      <c r="O13" s="221" t="s">
        <v>8</v>
      </c>
      <c r="P13" s="221">
        <v>31634.1</v>
      </c>
    </row>
    <row r="14" spans="1:16" x14ac:dyDescent="0.2">
      <c r="A14" s="222"/>
      <c r="B14" s="222"/>
      <c r="C14" s="222"/>
      <c r="D14" s="220" t="s">
        <v>51</v>
      </c>
      <c r="E14" s="221">
        <v>76282.100000000006</v>
      </c>
      <c r="F14" s="221" t="s">
        <v>2</v>
      </c>
      <c r="G14" s="221" t="s">
        <v>2</v>
      </c>
      <c r="H14" s="221">
        <v>93.8</v>
      </c>
      <c r="I14" s="221">
        <v>6905.1</v>
      </c>
      <c r="J14" s="221" t="s">
        <v>8</v>
      </c>
      <c r="K14" s="221" t="s">
        <v>2</v>
      </c>
      <c r="L14" s="221" t="s">
        <v>2</v>
      </c>
      <c r="M14" s="221" t="s">
        <v>2</v>
      </c>
      <c r="N14" s="221" t="s">
        <v>8</v>
      </c>
      <c r="O14" s="221">
        <v>3685.8</v>
      </c>
      <c r="P14" s="221">
        <v>31050.1</v>
      </c>
    </row>
    <row r="15" spans="1:16" x14ac:dyDescent="0.2">
      <c r="A15" s="222"/>
      <c r="B15" s="222"/>
      <c r="C15" s="220" t="s">
        <v>52</v>
      </c>
      <c r="D15" s="220"/>
      <c r="E15" s="221">
        <v>134153.4</v>
      </c>
      <c r="F15" s="221">
        <v>83781.399999999994</v>
      </c>
      <c r="G15" s="221">
        <v>77379.3</v>
      </c>
      <c r="H15" s="221" t="s">
        <v>2</v>
      </c>
      <c r="I15" s="221" t="s">
        <v>2</v>
      </c>
      <c r="J15" s="221" t="s">
        <v>8</v>
      </c>
      <c r="K15" s="221" t="s">
        <v>2</v>
      </c>
      <c r="L15" s="221" t="s">
        <v>2</v>
      </c>
      <c r="M15" s="221">
        <v>735.6</v>
      </c>
      <c r="N15" s="221" t="s">
        <v>8</v>
      </c>
      <c r="O15" s="221" t="s">
        <v>2</v>
      </c>
      <c r="P15" s="221">
        <v>47539.9</v>
      </c>
    </row>
    <row r="16" spans="1:16" x14ac:dyDescent="0.2">
      <c r="A16" s="222"/>
      <c r="B16" s="222"/>
      <c r="C16" s="222"/>
      <c r="D16" s="220" t="s">
        <v>53</v>
      </c>
      <c r="E16" s="221">
        <v>120623.9</v>
      </c>
      <c r="F16" s="221">
        <v>82322.100000000006</v>
      </c>
      <c r="G16" s="221" t="s">
        <v>2</v>
      </c>
      <c r="H16" s="221" t="s">
        <v>2</v>
      </c>
      <c r="I16" s="221" t="s">
        <v>2</v>
      </c>
      <c r="J16" s="221" t="s">
        <v>8</v>
      </c>
      <c r="K16" s="221" t="s">
        <v>2</v>
      </c>
      <c r="L16" s="221" t="s">
        <v>2</v>
      </c>
      <c r="M16" s="221">
        <v>735.6</v>
      </c>
      <c r="N16" s="221" t="s">
        <v>8</v>
      </c>
      <c r="O16" s="221" t="s">
        <v>2</v>
      </c>
      <c r="P16" s="221">
        <v>35469.699999999997</v>
      </c>
    </row>
    <row r="17" spans="1:16" x14ac:dyDescent="0.2">
      <c r="A17" s="222"/>
      <c r="B17" s="222"/>
      <c r="C17" s="222"/>
      <c r="D17" s="220" t="s">
        <v>54</v>
      </c>
      <c r="E17" s="221">
        <v>13529.5</v>
      </c>
      <c r="F17" s="221">
        <v>1459.3</v>
      </c>
      <c r="G17" s="221" t="s">
        <v>2</v>
      </c>
      <c r="H17" s="221" t="s">
        <v>8</v>
      </c>
      <c r="I17" s="221" t="s">
        <v>2</v>
      </c>
      <c r="J17" s="221" t="s">
        <v>8</v>
      </c>
      <c r="K17" s="221" t="s">
        <v>8</v>
      </c>
      <c r="L17" s="221" t="s">
        <v>8</v>
      </c>
      <c r="M17" s="221" t="s">
        <v>8</v>
      </c>
      <c r="N17" s="221" t="s">
        <v>8</v>
      </c>
      <c r="O17" s="221" t="s">
        <v>8</v>
      </c>
      <c r="P17" s="221">
        <v>12070.2</v>
      </c>
    </row>
    <row r="18" spans="1:16" x14ac:dyDescent="0.2">
      <c r="A18" s="222"/>
      <c r="B18" s="220" t="s">
        <v>55</v>
      </c>
      <c r="C18" s="220"/>
      <c r="D18" s="220"/>
      <c r="E18" s="221">
        <v>6878354.2000000002</v>
      </c>
      <c r="F18" s="221">
        <v>2565662.2000000002</v>
      </c>
      <c r="G18" s="221">
        <v>1609032.3</v>
      </c>
      <c r="H18" s="221">
        <v>13373.1</v>
      </c>
      <c r="I18" s="221">
        <v>943256.8</v>
      </c>
      <c r="J18" s="221">
        <v>3228.7</v>
      </c>
      <c r="K18" s="221">
        <v>8479.1</v>
      </c>
      <c r="L18" s="221">
        <v>11830.8</v>
      </c>
      <c r="M18" s="221">
        <v>171313.7</v>
      </c>
      <c r="N18" s="221">
        <v>15589.9</v>
      </c>
      <c r="O18" s="221">
        <v>474717.1</v>
      </c>
      <c r="P18" s="221">
        <v>3627532.7</v>
      </c>
    </row>
    <row r="19" spans="1:16" x14ac:dyDescent="0.2">
      <c r="A19" s="222"/>
      <c r="B19" s="222"/>
      <c r="C19" s="220" t="s">
        <v>56</v>
      </c>
      <c r="D19" s="220"/>
      <c r="E19" s="221">
        <v>304952.09999999998</v>
      </c>
      <c r="F19" s="221">
        <v>95413.5</v>
      </c>
      <c r="G19" s="221">
        <v>76164.2</v>
      </c>
      <c r="H19" s="221" t="s">
        <v>2</v>
      </c>
      <c r="I19" s="221" t="s">
        <v>2</v>
      </c>
      <c r="J19" s="221" t="s">
        <v>2</v>
      </c>
      <c r="K19" s="221">
        <v>164.4</v>
      </c>
      <c r="L19" s="221" t="s">
        <v>2</v>
      </c>
      <c r="M19" s="221">
        <v>10849.8</v>
      </c>
      <c r="N19" s="221" t="s">
        <v>8</v>
      </c>
      <c r="O19" s="221">
        <v>2772.1</v>
      </c>
      <c r="P19" s="221">
        <v>195664</v>
      </c>
    </row>
    <row r="20" spans="1:16" x14ac:dyDescent="0.2">
      <c r="A20" s="222"/>
      <c r="B20" s="222"/>
      <c r="C20" s="222"/>
      <c r="D20" s="220" t="s">
        <v>57</v>
      </c>
      <c r="E20" s="221">
        <v>10709.3</v>
      </c>
      <c r="F20" s="221">
        <v>1223.8</v>
      </c>
      <c r="G20" s="221" t="s">
        <v>8</v>
      </c>
      <c r="H20" s="221" t="s">
        <v>2</v>
      </c>
      <c r="I20" s="221" t="s">
        <v>2</v>
      </c>
      <c r="J20" s="221" t="s">
        <v>8</v>
      </c>
      <c r="K20" s="221" t="s">
        <v>8</v>
      </c>
      <c r="L20" s="221" t="s">
        <v>8</v>
      </c>
      <c r="M20" s="221" t="s">
        <v>8</v>
      </c>
      <c r="N20" s="221" t="s">
        <v>8</v>
      </c>
      <c r="O20" s="221" t="s">
        <v>2</v>
      </c>
      <c r="P20" s="221" t="s">
        <v>2</v>
      </c>
    </row>
    <row r="21" spans="1:16" x14ac:dyDescent="0.2">
      <c r="A21" s="222"/>
      <c r="B21" s="222"/>
      <c r="C21" s="222"/>
      <c r="D21" s="220" t="s">
        <v>58</v>
      </c>
      <c r="E21" s="221" t="s">
        <v>2</v>
      </c>
      <c r="F21" s="221" t="s">
        <v>2</v>
      </c>
      <c r="G21" s="221" t="s">
        <v>2</v>
      </c>
      <c r="H21" s="221" t="s">
        <v>8</v>
      </c>
      <c r="I21" s="221" t="s">
        <v>2</v>
      </c>
      <c r="J21" s="221" t="s">
        <v>8</v>
      </c>
      <c r="K21" s="221" t="s">
        <v>8</v>
      </c>
      <c r="L21" s="221" t="s">
        <v>8</v>
      </c>
      <c r="M21" s="221" t="s">
        <v>2</v>
      </c>
      <c r="N21" s="221" t="s">
        <v>8</v>
      </c>
      <c r="O21" s="221">
        <v>0</v>
      </c>
      <c r="P21" s="221" t="s">
        <v>2</v>
      </c>
    </row>
    <row r="22" spans="1:16" x14ac:dyDescent="0.2">
      <c r="A22" s="222"/>
      <c r="B22" s="222"/>
      <c r="C22" s="222"/>
      <c r="D22" s="220" t="s">
        <v>59</v>
      </c>
      <c r="E22" s="221">
        <v>29424.6</v>
      </c>
      <c r="F22" s="221">
        <v>3569.6</v>
      </c>
      <c r="G22" s="221" t="s">
        <v>2</v>
      </c>
      <c r="H22" s="221" t="s">
        <v>2</v>
      </c>
      <c r="I22" s="221">
        <v>2345.1999999999998</v>
      </c>
      <c r="J22" s="221" t="s">
        <v>8</v>
      </c>
      <c r="K22" s="221" t="s">
        <v>2</v>
      </c>
      <c r="L22" s="221" t="s">
        <v>8</v>
      </c>
      <c r="M22" s="221" t="s">
        <v>2</v>
      </c>
      <c r="N22" s="221" t="s">
        <v>8</v>
      </c>
      <c r="O22" s="221">
        <v>0</v>
      </c>
      <c r="P22" s="221">
        <v>19182.400000000001</v>
      </c>
    </row>
    <row r="23" spans="1:16" x14ac:dyDescent="0.2">
      <c r="A23" s="222"/>
      <c r="B23" s="222"/>
      <c r="C23" s="222"/>
      <c r="D23" s="220" t="s">
        <v>60</v>
      </c>
      <c r="E23" s="221">
        <v>91608.6</v>
      </c>
      <c r="F23" s="221">
        <v>42912.3</v>
      </c>
      <c r="G23" s="221">
        <v>28835.200000000001</v>
      </c>
      <c r="H23" s="221">
        <v>159.9</v>
      </c>
      <c r="I23" s="221">
        <v>13917.2</v>
      </c>
      <c r="J23" s="221" t="s">
        <v>8</v>
      </c>
      <c r="K23" s="221" t="s">
        <v>8</v>
      </c>
      <c r="L23" s="221" t="s">
        <v>8</v>
      </c>
      <c r="M23" s="221" t="s">
        <v>2</v>
      </c>
      <c r="N23" s="221" t="s">
        <v>8</v>
      </c>
      <c r="O23" s="221" t="s">
        <v>2</v>
      </c>
      <c r="P23" s="221">
        <v>43081.2</v>
      </c>
    </row>
    <row r="24" spans="1:16" x14ac:dyDescent="0.2">
      <c r="A24" s="222"/>
      <c r="B24" s="222"/>
      <c r="C24" s="222"/>
      <c r="D24" s="220" t="s">
        <v>61</v>
      </c>
      <c r="E24" s="221">
        <v>55149.599999999999</v>
      </c>
      <c r="F24" s="221">
        <v>42507.8</v>
      </c>
      <c r="G24" s="221">
        <v>41102.6</v>
      </c>
      <c r="H24" s="221" t="s">
        <v>8</v>
      </c>
      <c r="I24" s="221">
        <v>1405.2</v>
      </c>
      <c r="J24" s="221" t="s">
        <v>2</v>
      </c>
      <c r="K24" s="221" t="s">
        <v>2</v>
      </c>
      <c r="L24" s="221" t="s">
        <v>2</v>
      </c>
      <c r="M24" s="221" t="s">
        <v>8</v>
      </c>
      <c r="N24" s="221" t="s">
        <v>8</v>
      </c>
      <c r="O24" s="221" t="s">
        <v>2</v>
      </c>
      <c r="P24" s="221">
        <v>11785.2</v>
      </c>
    </row>
    <row r="25" spans="1:16" x14ac:dyDescent="0.2">
      <c r="A25" s="222"/>
      <c r="B25" s="222"/>
      <c r="C25" s="222"/>
      <c r="D25" s="220" t="s">
        <v>62</v>
      </c>
      <c r="E25" s="221" t="s">
        <v>2</v>
      </c>
      <c r="F25" s="221" t="s">
        <v>2</v>
      </c>
      <c r="G25" s="221" t="s">
        <v>2</v>
      </c>
      <c r="H25" s="221" t="s">
        <v>2</v>
      </c>
      <c r="I25" s="221">
        <v>148.1</v>
      </c>
      <c r="J25" s="221" t="s">
        <v>8</v>
      </c>
      <c r="K25" s="221" t="s">
        <v>8</v>
      </c>
      <c r="L25" s="221" t="s">
        <v>8</v>
      </c>
      <c r="M25" s="221" t="s">
        <v>2</v>
      </c>
      <c r="N25" s="221" t="s">
        <v>8</v>
      </c>
      <c r="O25" s="221" t="s">
        <v>8</v>
      </c>
      <c r="P25" s="221" t="s">
        <v>2</v>
      </c>
    </row>
    <row r="26" spans="1:16" x14ac:dyDescent="0.2">
      <c r="A26" s="222"/>
      <c r="B26" s="222"/>
      <c r="C26" s="220" t="s">
        <v>63</v>
      </c>
      <c r="D26" s="220"/>
      <c r="E26" s="221">
        <v>6573402.0999999996</v>
      </c>
      <c r="F26" s="221">
        <v>2470248.7000000002</v>
      </c>
      <c r="G26" s="221">
        <v>1532868.1</v>
      </c>
      <c r="H26" s="221" t="s">
        <v>2</v>
      </c>
      <c r="I26" s="221" t="s">
        <v>2</v>
      </c>
      <c r="J26" s="221" t="s">
        <v>2</v>
      </c>
      <c r="K26" s="221">
        <v>8314.7000000000007</v>
      </c>
      <c r="L26" s="221" t="s">
        <v>2</v>
      </c>
      <c r="M26" s="221">
        <v>160463.9</v>
      </c>
      <c r="N26" s="221">
        <v>15589.9</v>
      </c>
      <c r="O26" s="221">
        <v>471945</v>
      </c>
      <c r="P26" s="221">
        <v>3431868.7</v>
      </c>
    </row>
    <row r="27" spans="1:16" x14ac:dyDescent="0.2">
      <c r="A27" s="222"/>
      <c r="B27" s="222"/>
      <c r="C27" s="222"/>
      <c r="D27" s="220" t="s">
        <v>64</v>
      </c>
      <c r="E27" s="221">
        <v>5961011.4000000004</v>
      </c>
      <c r="F27" s="221">
        <v>2194572.4</v>
      </c>
      <c r="G27" s="221" t="s">
        <v>2</v>
      </c>
      <c r="H27" s="221" t="s">
        <v>2</v>
      </c>
      <c r="I27" s="221" t="s">
        <v>2</v>
      </c>
      <c r="J27" s="221">
        <v>2865.7</v>
      </c>
      <c r="K27" s="221">
        <v>6721.2</v>
      </c>
      <c r="L27" s="221">
        <v>9641.5</v>
      </c>
      <c r="M27" s="221">
        <v>126526.1</v>
      </c>
      <c r="N27" s="221">
        <v>15491.3</v>
      </c>
      <c r="O27" s="221">
        <v>434226.9</v>
      </c>
      <c r="P27" s="221">
        <v>3170966.3</v>
      </c>
    </row>
    <row r="28" spans="1:16" x14ac:dyDescent="0.2">
      <c r="A28" s="222"/>
      <c r="B28" s="222"/>
      <c r="C28" s="222"/>
      <c r="D28" s="220" t="s">
        <v>65</v>
      </c>
      <c r="E28" s="221">
        <v>295649.90000000002</v>
      </c>
      <c r="F28" s="221">
        <v>177797.7</v>
      </c>
      <c r="G28" s="221" t="s">
        <v>2</v>
      </c>
      <c r="H28" s="221" t="s">
        <v>8</v>
      </c>
      <c r="I28" s="221" t="s">
        <v>2</v>
      </c>
      <c r="J28" s="221" t="s">
        <v>2</v>
      </c>
      <c r="K28" s="221" t="s">
        <v>2</v>
      </c>
      <c r="L28" s="221" t="s">
        <v>2</v>
      </c>
      <c r="M28" s="221" t="s">
        <v>2</v>
      </c>
      <c r="N28" s="221" t="s">
        <v>2</v>
      </c>
      <c r="O28" s="221">
        <v>29050</v>
      </c>
      <c r="P28" s="221">
        <v>78485.399999999994</v>
      </c>
    </row>
    <row r="29" spans="1:16" x14ac:dyDescent="0.2">
      <c r="A29" s="222"/>
      <c r="B29" s="222"/>
      <c r="C29" s="222"/>
      <c r="D29" s="220" t="s">
        <v>66</v>
      </c>
      <c r="E29" s="221">
        <v>316740.8</v>
      </c>
      <c r="F29" s="221">
        <v>97878.6</v>
      </c>
      <c r="G29" s="221">
        <v>51337.7</v>
      </c>
      <c r="H29" s="221">
        <v>526.70000000000005</v>
      </c>
      <c r="I29" s="221">
        <v>46014.2</v>
      </c>
      <c r="J29" s="221" t="s">
        <v>2</v>
      </c>
      <c r="K29" s="221" t="s">
        <v>2</v>
      </c>
      <c r="L29" s="221">
        <v>154.19999999999999</v>
      </c>
      <c r="M29" s="221" t="s">
        <v>2</v>
      </c>
      <c r="N29" s="221" t="s">
        <v>2</v>
      </c>
      <c r="O29" s="221">
        <v>8668.1</v>
      </c>
      <c r="P29" s="221">
        <v>182417</v>
      </c>
    </row>
    <row r="30" spans="1:16" x14ac:dyDescent="0.2">
      <c r="A30" s="222"/>
      <c r="B30" s="220" t="s">
        <v>67</v>
      </c>
      <c r="C30" s="220"/>
      <c r="D30" s="220"/>
      <c r="E30" s="221">
        <v>1565389.5</v>
      </c>
      <c r="F30" s="221">
        <v>689197.4</v>
      </c>
      <c r="G30" s="221">
        <v>554308.30000000005</v>
      </c>
      <c r="H30" s="221" t="s">
        <v>2</v>
      </c>
      <c r="I30" s="221" t="s">
        <v>2</v>
      </c>
      <c r="J30" s="221" t="s">
        <v>2</v>
      </c>
      <c r="K30" s="221">
        <v>2288.8000000000002</v>
      </c>
      <c r="L30" s="221">
        <v>654</v>
      </c>
      <c r="M30" s="221" t="s">
        <v>2</v>
      </c>
      <c r="N30" s="221" t="s">
        <v>2</v>
      </c>
      <c r="O30" s="221">
        <v>48516.7</v>
      </c>
      <c r="P30" s="221">
        <v>781365.9</v>
      </c>
    </row>
    <row r="31" spans="1:16" x14ac:dyDescent="0.2">
      <c r="A31" s="222"/>
      <c r="B31" s="222"/>
      <c r="C31" s="220" t="s">
        <v>68</v>
      </c>
      <c r="D31" s="220"/>
      <c r="E31" s="221">
        <v>624930.6</v>
      </c>
      <c r="F31" s="221">
        <v>354284.5</v>
      </c>
      <c r="G31" s="221">
        <v>297949.09999999998</v>
      </c>
      <c r="H31" s="221">
        <v>1112</v>
      </c>
      <c r="I31" s="221">
        <v>55223.4</v>
      </c>
      <c r="J31" s="221" t="s">
        <v>2</v>
      </c>
      <c r="K31" s="221">
        <v>726.3</v>
      </c>
      <c r="L31" s="221">
        <v>428.7</v>
      </c>
      <c r="M31" s="221" t="s">
        <v>2</v>
      </c>
      <c r="N31" s="221">
        <v>59.3</v>
      </c>
      <c r="O31" s="221">
        <v>41799.699999999997</v>
      </c>
      <c r="P31" s="221">
        <v>196259.4</v>
      </c>
    </row>
    <row r="32" spans="1:16" x14ac:dyDescent="0.2">
      <c r="A32" s="222"/>
      <c r="B32" s="222"/>
      <c r="C32" s="222"/>
      <c r="D32" s="220" t="s">
        <v>69</v>
      </c>
      <c r="E32" s="221">
        <v>4861.5</v>
      </c>
      <c r="F32" s="221">
        <v>1029.0999999999999</v>
      </c>
      <c r="G32" s="221">
        <v>1029.0999999999999</v>
      </c>
      <c r="H32" s="221" t="s">
        <v>8</v>
      </c>
      <c r="I32" s="221" t="s">
        <v>8</v>
      </c>
      <c r="J32" s="221" t="s">
        <v>8</v>
      </c>
      <c r="K32" s="221" t="s">
        <v>2</v>
      </c>
      <c r="L32" s="221" t="s">
        <v>8</v>
      </c>
      <c r="M32" s="221" t="s">
        <v>2</v>
      </c>
      <c r="N32" s="221" t="s">
        <v>8</v>
      </c>
      <c r="O32" s="221" t="s">
        <v>8</v>
      </c>
      <c r="P32" s="221">
        <v>3665.4</v>
      </c>
    </row>
    <row r="33" spans="1:16" x14ac:dyDescent="0.2">
      <c r="A33" s="222"/>
      <c r="B33" s="222"/>
      <c r="C33" s="222"/>
      <c r="D33" s="220" t="s">
        <v>70</v>
      </c>
      <c r="E33" s="221">
        <v>9173.2000000000007</v>
      </c>
      <c r="F33" s="221">
        <v>2027.5</v>
      </c>
      <c r="G33" s="221" t="s">
        <v>2</v>
      </c>
      <c r="H33" s="221" t="s">
        <v>2</v>
      </c>
      <c r="I33" s="221" t="s">
        <v>2</v>
      </c>
      <c r="J33" s="221" t="s">
        <v>8</v>
      </c>
      <c r="K33" s="221" t="s">
        <v>8</v>
      </c>
      <c r="L33" s="221" t="s">
        <v>8</v>
      </c>
      <c r="M33" s="221" t="s">
        <v>8</v>
      </c>
      <c r="N33" s="221" t="s">
        <v>8</v>
      </c>
      <c r="O33" s="221" t="s">
        <v>8</v>
      </c>
      <c r="P33" s="221">
        <v>7145.7</v>
      </c>
    </row>
    <row r="34" spans="1:16" x14ac:dyDescent="0.2">
      <c r="A34" s="222"/>
      <c r="B34" s="222"/>
      <c r="C34" s="222"/>
      <c r="D34" s="220" t="s">
        <v>71</v>
      </c>
      <c r="E34" s="221">
        <v>496572.6</v>
      </c>
      <c r="F34" s="221">
        <v>301005</v>
      </c>
      <c r="G34" s="221" t="s">
        <v>2</v>
      </c>
      <c r="H34" s="221" t="s">
        <v>2</v>
      </c>
      <c r="I34" s="221" t="s">
        <v>2</v>
      </c>
      <c r="J34" s="221" t="s">
        <v>2</v>
      </c>
      <c r="K34" s="221" t="s">
        <v>2</v>
      </c>
      <c r="L34" s="221">
        <v>428.7</v>
      </c>
      <c r="M34" s="221">
        <v>1921.9</v>
      </c>
      <c r="N34" s="221">
        <v>59.3</v>
      </c>
      <c r="O34" s="221">
        <v>35459.599999999999</v>
      </c>
      <c r="P34" s="221">
        <v>157381.20000000001</v>
      </c>
    </row>
    <row r="35" spans="1:16" x14ac:dyDescent="0.2">
      <c r="A35" s="222"/>
      <c r="B35" s="222"/>
      <c r="C35" s="222"/>
      <c r="D35" s="220" t="s">
        <v>72</v>
      </c>
      <c r="E35" s="221">
        <v>114323.3</v>
      </c>
      <c r="F35" s="221">
        <v>50222.9</v>
      </c>
      <c r="G35" s="221">
        <v>39312.6</v>
      </c>
      <c r="H35" s="221" t="s">
        <v>8</v>
      </c>
      <c r="I35" s="221">
        <v>10910.3</v>
      </c>
      <c r="J35" s="221" t="s">
        <v>2</v>
      </c>
      <c r="K35" s="221" t="s">
        <v>2</v>
      </c>
      <c r="L35" s="221" t="s">
        <v>8</v>
      </c>
      <c r="M35" s="221" t="s">
        <v>2</v>
      </c>
      <c r="N35" s="221" t="s">
        <v>8</v>
      </c>
      <c r="O35" s="221">
        <v>6340.1</v>
      </c>
      <c r="P35" s="221">
        <v>28067.1</v>
      </c>
    </row>
    <row r="36" spans="1:16" x14ac:dyDescent="0.2">
      <c r="A36" s="222"/>
      <c r="B36" s="222"/>
      <c r="C36" s="220" t="s">
        <v>73</v>
      </c>
      <c r="D36" s="220"/>
      <c r="E36" s="221">
        <v>762879.7</v>
      </c>
      <c r="F36" s="221">
        <v>227328.7</v>
      </c>
      <c r="G36" s="221">
        <v>166025.4</v>
      </c>
      <c r="H36" s="221">
        <v>445.5</v>
      </c>
      <c r="I36" s="221">
        <v>60857.8</v>
      </c>
      <c r="J36" s="221" t="s">
        <v>2</v>
      </c>
      <c r="K36" s="221" t="s">
        <v>2</v>
      </c>
      <c r="L36" s="221">
        <v>200.3</v>
      </c>
      <c r="M36" s="221">
        <v>8347.5</v>
      </c>
      <c r="N36" s="221" t="s">
        <v>2</v>
      </c>
      <c r="O36" s="221">
        <v>5013</v>
      </c>
      <c r="P36" s="221">
        <v>520364.5</v>
      </c>
    </row>
    <row r="37" spans="1:16" x14ac:dyDescent="0.2">
      <c r="A37" s="222"/>
      <c r="B37" s="222"/>
      <c r="C37" s="222"/>
      <c r="D37" s="220" t="s">
        <v>74</v>
      </c>
      <c r="E37" s="221">
        <v>30764.5</v>
      </c>
      <c r="F37" s="221">
        <v>6935.5</v>
      </c>
      <c r="G37" s="221" t="s">
        <v>2</v>
      </c>
      <c r="H37" s="221" t="s">
        <v>2</v>
      </c>
      <c r="I37" s="221">
        <v>5198.8</v>
      </c>
      <c r="J37" s="221" t="s">
        <v>8</v>
      </c>
      <c r="K37" s="221" t="s">
        <v>8</v>
      </c>
      <c r="L37" s="221" t="s">
        <v>8</v>
      </c>
      <c r="M37" s="221" t="s">
        <v>2</v>
      </c>
      <c r="N37" s="221" t="s">
        <v>2</v>
      </c>
      <c r="O37" s="221" t="s">
        <v>8</v>
      </c>
      <c r="P37" s="221">
        <v>20809.400000000001</v>
      </c>
    </row>
    <row r="38" spans="1:16" x14ac:dyDescent="0.2">
      <c r="A38" s="222"/>
      <c r="B38" s="222"/>
      <c r="C38" s="222"/>
      <c r="D38" s="220" t="s">
        <v>75</v>
      </c>
      <c r="E38" s="221">
        <v>14295.4</v>
      </c>
      <c r="F38" s="221">
        <v>1285.5</v>
      </c>
      <c r="G38" s="221" t="s">
        <v>2</v>
      </c>
      <c r="H38" s="221" t="s">
        <v>2</v>
      </c>
      <c r="I38" s="221">
        <v>1203.8</v>
      </c>
      <c r="J38" s="221" t="s">
        <v>8</v>
      </c>
      <c r="K38" s="221" t="s">
        <v>8</v>
      </c>
      <c r="L38" s="221" t="s">
        <v>8</v>
      </c>
      <c r="M38" s="221" t="s">
        <v>8</v>
      </c>
      <c r="N38" s="221" t="s">
        <v>8</v>
      </c>
      <c r="O38" s="221">
        <v>184.3</v>
      </c>
      <c r="P38" s="221">
        <v>12825.6</v>
      </c>
    </row>
    <row r="39" spans="1:16" x14ac:dyDescent="0.2">
      <c r="A39" s="222"/>
      <c r="B39" s="222"/>
      <c r="C39" s="222"/>
      <c r="D39" s="220" t="s">
        <v>76</v>
      </c>
      <c r="E39" s="221">
        <v>543525.19999999995</v>
      </c>
      <c r="F39" s="221">
        <v>200304.5</v>
      </c>
      <c r="G39" s="221">
        <v>158283</v>
      </c>
      <c r="H39" s="221">
        <v>238.8</v>
      </c>
      <c r="I39" s="221">
        <v>41782.699999999997</v>
      </c>
      <c r="J39" s="221" t="s">
        <v>2</v>
      </c>
      <c r="K39" s="221" t="s">
        <v>8</v>
      </c>
      <c r="L39" s="221" t="s">
        <v>2</v>
      </c>
      <c r="M39" s="221">
        <v>5153.6000000000004</v>
      </c>
      <c r="N39" s="221" t="s">
        <v>2</v>
      </c>
      <c r="O39" s="221">
        <v>2405.3000000000002</v>
      </c>
      <c r="P39" s="221">
        <v>335563.4</v>
      </c>
    </row>
    <row r="40" spans="1:16" x14ac:dyDescent="0.2">
      <c r="A40" s="222"/>
      <c r="B40" s="222"/>
      <c r="C40" s="222"/>
      <c r="D40" s="220" t="s">
        <v>77</v>
      </c>
      <c r="E40" s="221">
        <v>174294.6</v>
      </c>
      <c r="F40" s="221">
        <v>18803.2</v>
      </c>
      <c r="G40" s="221" t="s">
        <v>2</v>
      </c>
      <c r="H40" s="221" t="s">
        <v>2</v>
      </c>
      <c r="I40" s="221">
        <v>12672.5</v>
      </c>
      <c r="J40" s="221" t="s">
        <v>8</v>
      </c>
      <c r="K40" s="221" t="s">
        <v>2</v>
      </c>
      <c r="L40" s="221" t="s">
        <v>2</v>
      </c>
      <c r="M40" s="221" t="s">
        <v>2</v>
      </c>
      <c r="N40" s="221" t="s">
        <v>8</v>
      </c>
      <c r="O40" s="221">
        <v>2423.4</v>
      </c>
      <c r="P40" s="221">
        <v>151166.1</v>
      </c>
    </row>
    <row r="41" spans="1:16" x14ac:dyDescent="0.2">
      <c r="A41" s="222"/>
      <c r="B41" s="222"/>
      <c r="C41" s="220" t="s">
        <v>78</v>
      </c>
      <c r="D41" s="220"/>
      <c r="E41" s="221">
        <v>177579.2</v>
      </c>
      <c r="F41" s="221">
        <v>107584.2</v>
      </c>
      <c r="G41" s="221">
        <v>90333.8</v>
      </c>
      <c r="H41" s="221" t="s">
        <v>2</v>
      </c>
      <c r="I41" s="221" t="s">
        <v>2</v>
      </c>
      <c r="J41" s="221" t="s">
        <v>2</v>
      </c>
      <c r="K41" s="221" t="s">
        <v>2</v>
      </c>
      <c r="L41" s="221">
        <v>25</v>
      </c>
      <c r="M41" s="221">
        <v>3231.2</v>
      </c>
      <c r="N41" s="221">
        <v>217.2</v>
      </c>
      <c r="O41" s="221">
        <v>1704</v>
      </c>
      <c r="P41" s="221">
        <v>64742</v>
      </c>
    </row>
    <row r="42" spans="1:16" x14ac:dyDescent="0.2">
      <c r="A42" s="222"/>
      <c r="B42" s="222"/>
      <c r="C42" s="222"/>
      <c r="D42" s="220" t="s">
        <v>79</v>
      </c>
      <c r="E42" s="221">
        <v>146408.4</v>
      </c>
      <c r="F42" s="221">
        <v>96670.6</v>
      </c>
      <c r="G42" s="221" t="s">
        <v>2</v>
      </c>
      <c r="H42" s="221" t="s">
        <v>2</v>
      </c>
      <c r="I42" s="221">
        <v>14847.8</v>
      </c>
      <c r="J42" s="221" t="s">
        <v>2</v>
      </c>
      <c r="K42" s="221" t="s">
        <v>2</v>
      </c>
      <c r="L42" s="221" t="s">
        <v>2</v>
      </c>
      <c r="M42" s="221" t="s">
        <v>2</v>
      </c>
      <c r="N42" s="221" t="s">
        <v>2</v>
      </c>
      <c r="O42" s="221">
        <v>518.4</v>
      </c>
      <c r="P42" s="221">
        <v>46799.9</v>
      </c>
    </row>
    <row r="43" spans="1:16" x14ac:dyDescent="0.2">
      <c r="A43" s="222"/>
      <c r="B43" s="222"/>
      <c r="C43" s="222"/>
      <c r="D43" s="220" t="s">
        <v>80</v>
      </c>
      <c r="E43" s="221">
        <v>27563.9</v>
      </c>
      <c r="F43" s="221" t="s">
        <v>2</v>
      </c>
      <c r="G43" s="221" t="s">
        <v>2</v>
      </c>
      <c r="H43" s="221" t="s">
        <v>8</v>
      </c>
      <c r="I43" s="221" t="s">
        <v>2</v>
      </c>
      <c r="J43" s="221" t="s">
        <v>8</v>
      </c>
      <c r="K43" s="221" t="s">
        <v>8</v>
      </c>
      <c r="L43" s="221" t="s">
        <v>8</v>
      </c>
      <c r="M43" s="221" t="s">
        <v>2</v>
      </c>
      <c r="N43" s="221" t="s">
        <v>8</v>
      </c>
      <c r="O43" s="221" t="s">
        <v>2</v>
      </c>
      <c r="P43" s="221">
        <v>15321.2</v>
      </c>
    </row>
    <row r="44" spans="1:16" x14ac:dyDescent="0.2">
      <c r="A44" s="222"/>
      <c r="B44" s="222"/>
      <c r="C44" s="222"/>
      <c r="D44" s="220" t="s">
        <v>81</v>
      </c>
      <c r="E44" s="221">
        <v>3606.9</v>
      </c>
      <c r="F44" s="221" t="s">
        <v>2</v>
      </c>
      <c r="G44" s="221" t="s">
        <v>8</v>
      </c>
      <c r="H44" s="221" t="s">
        <v>8</v>
      </c>
      <c r="I44" s="221" t="s">
        <v>2</v>
      </c>
      <c r="J44" s="221" t="s">
        <v>8</v>
      </c>
      <c r="K44" s="221" t="s">
        <v>8</v>
      </c>
      <c r="L44" s="221" t="s">
        <v>2</v>
      </c>
      <c r="M44" s="221" t="s">
        <v>8</v>
      </c>
      <c r="N44" s="221" t="s">
        <v>2</v>
      </c>
      <c r="O44" s="221" t="s">
        <v>2</v>
      </c>
      <c r="P44" s="221">
        <v>2620.9</v>
      </c>
    </row>
    <row r="45" spans="1:16" x14ac:dyDescent="0.2">
      <c r="A45" s="222"/>
      <c r="B45" s="220" t="s">
        <v>82</v>
      </c>
      <c r="C45" s="220"/>
      <c r="D45" s="220"/>
      <c r="E45" s="221">
        <v>1353780.4</v>
      </c>
      <c r="F45" s="221">
        <v>603120.19999999995</v>
      </c>
      <c r="G45" s="221">
        <v>366226.1</v>
      </c>
      <c r="H45" s="221">
        <v>6308</v>
      </c>
      <c r="I45" s="221">
        <v>230586.1</v>
      </c>
      <c r="J45" s="221" t="s">
        <v>2</v>
      </c>
      <c r="K45" s="221">
        <v>3355.3</v>
      </c>
      <c r="L45" s="221" t="s">
        <v>2</v>
      </c>
      <c r="M45" s="221" t="s">
        <v>2</v>
      </c>
      <c r="N45" s="221" t="s">
        <v>2</v>
      </c>
      <c r="O45" s="221">
        <v>78379.8</v>
      </c>
      <c r="P45" s="221">
        <v>618463.30000000005</v>
      </c>
    </row>
    <row r="46" spans="1:16" x14ac:dyDescent="0.2">
      <c r="A46" s="222"/>
      <c r="B46" s="222"/>
      <c r="C46" s="220" t="s">
        <v>83</v>
      </c>
      <c r="D46" s="220"/>
      <c r="E46" s="221">
        <v>83849.600000000006</v>
      </c>
      <c r="F46" s="221">
        <v>32302.400000000001</v>
      </c>
      <c r="G46" s="221">
        <v>20028.2</v>
      </c>
      <c r="H46" s="221">
        <v>323.7</v>
      </c>
      <c r="I46" s="221">
        <v>11950.5</v>
      </c>
      <c r="J46" s="221" t="s">
        <v>8</v>
      </c>
      <c r="K46" s="221" t="s">
        <v>8</v>
      </c>
      <c r="L46" s="221" t="s">
        <v>8</v>
      </c>
      <c r="M46" s="221" t="s">
        <v>2</v>
      </c>
      <c r="N46" s="221" t="s">
        <v>2</v>
      </c>
      <c r="O46" s="221">
        <v>1544.3</v>
      </c>
      <c r="P46" s="221">
        <v>49578.5</v>
      </c>
    </row>
    <row r="47" spans="1:16" x14ac:dyDescent="0.2">
      <c r="A47" s="222"/>
      <c r="B47" s="222"/>
      <c r="C47" s="222"/>
      <c r="D47" s="220" t="s">
        <v>84</v>
      </c>
      <c r="E47" s="221">
        <v>12777.4</v>
      </c>
      <c r="F47" s="221">
        <v>2557.4</v>
      </c>
      <c r="G47" s="221" t="s">
        <v>2</v>
      </c>
      <c r="H47" s="221" t="s">
        <v>2</v>
      </c>
      <c r="I47" s="221">
        <v>1730.9</v>
      </c>
      <c r="J47" s="221" t="s">
        <v>8</v>
      </c>
      <c r="K47" s="221" t="s">
        <v>8</v>
      </c>
      <c r="L47" s="221" t="s">
        <v>8</v>
      </c>
      <c r="M47" s="221" t="s">
        <v>8</v>
      </c>
      <c r="N47" s="221" t="s">
        <v>8</v>
      </c>
      <c r="O47" s="221" t="s">
        <v>8</v>
      </c>
      <c r="P47" s="221">
        <v>10220</v>
      </c>
    </row>
    <row r="48" spans="1:16" x14ac:dyDescent="0.2">
      <c r="A48" s="222"/>
      <c r="B48" s="222"/>
      <c r="C48" s="222"/>
      <c r="D48" s="220" t="s">
        <v>85</v>
      </c>
      <c r="E48" s="221">
        <v>71072.2</v>
      </c>
      <c r="F48" s="221">
        <v>29745</v>
      </c>
      <c r="G48" s="221" t="s">
        <v>2</v>
      </c>
      <c r="H48" s="221" t="s">
        <v>2</v>
      </c>
      <c r="I48" s="221">
        <v>10219.6</v>
      </c>
      <c r="J48" s="221" t="s">
        <v>8</v>
      </c>
      <c r="K48" s="221" t="s">
        <v>8</v>
      </c>
      <c r="L48" s="221" t="s">
        <v>8</v>
      </c>
      <c r="M48" s="221" t="s">
        <v>2</v>
      </c>
      <c r="N48" s="221" t="s">
        <v>2</v>
      </c>
      <c r="O48" s="221">
        <v>1544.3</v>
      </c>
      <c r="P48" s="221">
        <v>39358.5</v>
      </c>
    </row>
    <row r="49" spans="1:16" x14ac:dyDescent="0.2">
      <c r="A49" s="222"/>
      <c r="B49" s="222"/>
      <c r="C49" s="220" t="s">
        <v>86</v>
      </c>
      <c r="D49" s="220"/>
      <c r="E49" s="221">
        <v>1081203</v>
      </c>
      <c r="F49" s="221">
        <v>491862.8</v>
      </c>
      <c r="G49" s="221">
        <v>298388.5</v>
      </c>
      <c r="H49" s="221">
        <v>5742.6</v>
      </c>
      <c r="I49" s="221">
        <v>187731.7</v>
      </c>
      <c r="J49" s="221">
        <v>495.6</v>
      </c>
      <c r="K49" s="221">
        <v>3274.8</v>
      </c>
      <c r="L49" s="221">
        <v>2356</v>
      </c>
      <c r="M49" s="221">
        <v>41282.699999999997</v>
      </c>
      <c r="N49" s="221">
        <v>1450.3</v>
      </c>
      <c r="O49" s="221">
        <v>69344.399999999994</v>
      </c>
      <c r="P49" s="221">
        <v>471136.4</v>
      </c>
    </row>
    <row r="50" spans="1:16" x14ac:dyDescent="0.2">
      <c r="A50" s="222"/>
      <c r="B50" s="222"/>
      <c r="C50" s="222"/>
      <c r="D50" s="220" t="s">
        <v>87</v>
      </c>
      <c r="E50" s="221">
        <v>102300.1</v>
      </c>
      <c r="F50" s="221">
        <v>6864</v>
      </c>
      <c r="G50" s="221" t="s">
        <v>2</v>
      </c>
      <c r="H50" s="221" t="s">
        <v>2</v>
      </c>
      <c r="I50" s="221">
        <v>5273.6</v>
      </c>
      <c r="J50" s="221" t="s">
        <v>2</v>
      </c>
      <c r="K50" s="221" t="s">
        <v>2</v>
      </c>
      <c r="L50" s="221" t="s">
        <v>2</v>
      </c>
      <c r="M50" s="221" t="s">
        <v>2</v>
      </c>
      <c r="N50" s="221" t="s">
        <v>8</v>
      </c>
      <c r="O50" s="221" t="s">
        <v>2</v>
      </c>
      <c r="P50" s="221">
        <v>95222.8</v>
      </c>
    </row>
    <row r="51" spans="1:16" x14ac:dyDescent="0.2">
      <c r="A51" s="222"/>
      <c r="B51" s="222"/>
      <c r="C51" s="222"/>
      <c r="D51" s="220" t="s">
        <v>88</v>
      </c>
      <c r="E51" s="221">
        <v>31616</v>
      </c>
      <c r="F51" s="221">
        <v>944.9</v>
      </c>
      <c r="G51" s="221" t="s">
        <v>2</v>
      </c>
      <c r="H51" s="221" t="s">
        <v>8</v>
      </c>
      <c r="I51" s="221" t="s">
        <v>2</v>
      </c>
      <c r="J51" s="221" t="s">
        <v>8</v>
      </c>
      <c r="K51" s="221" t="s">
        <v>8</v>
      </c>
      <c r="L51" s="221" t="s">
        <v>8</v>
      </c>
      <c r="M51" s="221">
        <v>301.3</v>
      </c>
      <c r="N51" s="221" t="s">
        <v>8</v>
      </c>
      <c r="O51" s="221">
        <v>259.5</v>
      </c>
      <c r="P51" s="221">
        <v>30110.3</v>
      </c>
    </row>
    <row r="52" spans="1:16" x14ac:dyDescent="0.2">
      <c r="A52" s="222"/>
      <c r="B52" s="222"/>
      <c r="C52" s="222"/>
      <c r="D52" s="220" t="s">
        <v>89</v>
      </c>
      <c r="E52" s="221">
        <v>56320.4</v>
      </c>
      <c r="F52" s="221" t="s">
        <v>2</v>
      </c>
      <c r="G52" s="221">
        <v>1028.5</v>
      </c>
      <c r="H52" s="221" t="s">
        <v>8</v>
      </c>
      <c r="I52" s="221" t="s">
        <v>2</v>
      </c>
      <c r="J52" s="221" t="s">
        <v>2</v>
      </c>
      <c r="K52" s="221" t="s">
        <v>8</v>
      </c>
      <c r="L52" s="221" t="s">
        <v>2</v>
      </c>
      <c r="M52" s="221">
        <v>68.900000000000006</v>
      </c>
      <c r="N52" s="221" t="s">
        <v>8</v>
      </c>
      <c r="O52" s="221" t="s">
        <v>2</v>
      </c>
      <c r="P52" s="221">
        <v>46384.3</v>
      </c>
    </row>
    <row r="53" spans="1:16" x14ac:dyDescent="0.2">
      <c r="A53" s="222"/>
      <c r="B53" s="222"/>
      <c r="C53" s="222"/>
      <c r="D53" s="220" t="s">
        <v>90</v>
      </c>
      <c r="E53" s="221">
        <v>732440</v>
      </c>
      <c r="F53" s="221">
        <v>440780.79999999999</v>
      </c>
      <c r="G53" s="221">
        <v>272813.8</v>
      </c>
      <c r="H53" s="221">
        <v>2908.8</v>
      </c>
      <c r="I53" s="221">
        <v>165058.20000000001</v>
      </c>
      <c r="J53" s="221" t="s">
        <v>2</v>
      </c>
      <c r="K53" s="221" t="s">
        <v>2</v>
      </c>
      <c r="L53" s="221" t="s">
        <v>2</v>
      </c>
      <c r="M53" s="221">
        <v>39185.800000000003</v>
      </c>
      <c r="N53" s="221" t="s">
        <v>2</v>
      </c>
      <c r="O53" s="221">
        <v>57771.199999999997</v>
      </c>
      <c r="P53" s="221">
        <v>188298.1</v>
      </c>
    </row>
    <row r="54" spans="1:16" x14ac:dyDescent="0.2">
      <c r="A54" s="222"/>
      <c r="B54" s="222"/>
      <c r="C54" s="222"/>
      <c r="D54" s="220" t="s">
        <v>91</v>
      </c>
      <c r="E54" s="221">
        <v>39289.9</v>
      </c>
      <c r="F54" s="221" t="s">
        <v>2</v>
      </c>
      <c r="G54" s="221" t="s">
        <v>2</v>
      </c>
      <c r="H54" s="221" t="s">
        <v>2</v>
      </c>
      <c r="I54" s="221" t="s">
        <v>2</v>
      </c>
      <c r="J54" s="221" t="s">
        <v>8</v>
      </c>
      <c r="K54" s="221" t="s">
        <v>2</v>
      </c>
      <c r="L54" s="221" t="s">
        <v>2</v>
      </c>
      <c r="M54" s="221">
        <v>9.9</v>
      </c>
      <c r="N54" s="221" t="s">
        <v>8</v>
      </c>
      <c r="O54" s="221" t="s">
        <v>2</v>
      </c>
      <c r="P54" s="221">
        <v>30098.6</v>
      </c>
    </row>
    <row r="55" spans="1:16" x14ac:dyDescent="0.2">
      <c r="A55" s="222"/>
      <c r="B55" s="222"/>
      <c r="C55" s="222"/>
      <c r="D55" s="220" t="s">
        <v>92</v>
      </c>
      <c r="E55" s="221">
        <v>119236.6</v>
      </c>
      <c r="F55" s="221">
        <v>30055.200000000001</v>
      </c>
      <c r="G55" s="221">
        <v>23608</v>
      </c>
      <c r="H55" s="221" t="s">
        <v>2</v>
      </c>
      <c r="I55" s="221" t="s">
        <v>2</v>
      </c>
      <c r="J55" s="221" t="s">
        <v>2</v>
      </c>
      <c r="K55" s="221" t="s">
        <v>2</v>
      </c>
      <c r="L55" s="221" t="s">
        <v>2</v>
      </c>
      <c r="M55" s="221" t="s">
        <v>2</v>
      </c>
      <c r="N55" s="221" t="s">
        <v>2</v>
      </c>
      <c r="O55" s="221" t="s">
        <v>2</v>
      </c>
      <c r="P55" s="221">
        <v>81022.3</v>
      </c>
    </row>
    <row r="56" spans="1:16" x14ac:dyDescent="0.2">
      <c r="A56" s="222"/>
      <c r="B56" s="222"/>
      <c r="C56" s="220" t="s">
        <v>93</v>
      </c>
      <c r="D56" s="220"/>
      <c r="E56" s="221">
        <v>188727.8</v>
      </c>
      <c r="F56" s="221">
        <v>78955</v>
      </c>
      <c r="G56" s="221">
        <v>47809.4</v>
      </c>
      <c r="H56" s="221">
        <v>241.7</v>
      </c>
      <c r="I56" s="221">
        <v>30903.9</v>
      </c>
      <c r="J56" s="221" t="s">
        <v>2</v>
      </c>
      <c r="K56" s="221">
        <v>80.5</v>
      </c>
      <c r="L56" s="221" t="s">
        <v>2</v>
      </c>
      <c r="M56" s="221">
        <v>4000.5</v>
      </c>
      <c r="N56" s="221" t="s">
        <v>2</v>
      </c>
      <c r="O56" s="221">
        <v>7491.1</v>
      </c>
      <c r="P56" s="221">
        <v>97748.4</v>
      </c>
    </row>
    <row r="57" spans="1:16" x14ac:dyDescent="0.2">
      <c r="A57" s="222"/>
      <c r="B57" s="222"/>
      <c r="C57" s="222"/>
      <c r="D57" s="220" t="s">
        <v>94</v>
      </c>
      <c r="E57" s="221">
        <v>15907.8</v>
      </c>
      <c r="F57" s="221" t="s">
        <v>2</v>
      </c>
      <c r="G57" s="221" t="s">
        <v>2</v>
      </c>
      <c r="H57" s="221" t="s">
        <v>8</v>
      </c>
      <c r="I57" s="221">
        <v>1265.5</v>
      </c>
      <c r="J57" s="221" t="s">
        <v>8</v>
      </c>
      <c r="K57" s="221" t="s">
        <v>8</v>
      </c>
      <c r="L57" s="221" t="s">
        <v>8</v>
      </c>
      <c r="M57" s="221" t="s">
        <v>2</v>
      </c>
      <c r="N57" s="221" t="s">
        <v>2</v>
      </c>
      <c r="O57" s="221" t="s">
        <v>2</v>
      </c>
      <c r="P57" s="221">
        <v>9998.6</v>
      </c>
    </row>
    <row r="58" spans="1:16" x14ac:dyDescent="0.2">
      <c r="A58" s="222"/>
      <c r="B58" s="222"/>
      <c r="C58" s="222"/>
      <c r="D58" s="220" t="s">
        <v>95</v>
      </c>
      <c r="E58" s="221">
        <v>119550.7</v>
      </c>
      <c r="F58" s="221">
        <v>68753.399999999994</v>
      </c>
      <c r="G58" s="221">
        <v>43579.1</v>
      </c>
      <c r="H58" s="221">
        <v>241.7</v>
      </c>
      <c r="I58" s="221">
        <v>24932.6</v>
      </c>
      <c r="J58" s="221" t="s">
        <v>2</v>
      </c>
      <c r="K58" s="221" t="s">
        <v>2</v>
      </c>
      <c r="L58" s="221" t="s">
        <v>2</v>
      </c>
      <c r="M58" s="221">
        <v>3385.9</v>
      </c>
      <c r="N58" s="221" t="s">
        <v>2</v>
      </c>
      <c r="O58" s="221">
        <v>5533</v>
      </c>
      <c r="P58" s="221">
        <v>41453.4</v>
      </c>
    </row>
    <row r="59" spans="1:16" x14ac:dyDescent="0.2">
      <c r="A59" s="222"/>
      <c r="B59" s="222"/>
      <c r="C59" s="222"/>
      <c r="D59" s="220" t="s">
        <v>96</v>
      </c>
      <c r="E59" s="221">
        <v>36918.9</v>
      </c>
      <c r="F59" s="221" t="s">
        <v>2</v>
      </c>
      <c r="G59" s="221" t="s">
        <v>8</v>
      </c>
      <c r="H59" s="221" t="s">
        <v>8</v>
      </c>
      <c r="I59" s="221" t="s">
        <v>2</v>
      </c>
      <c r="J59" s="221" t="s">
        <v>8</v>
      </c>
      <c r="K59" s="221" t="s">
        <v>8</v>
      </c>
      <c r="L59" s="221" t="s">
        <v>8</v>
      </c>
      <c r="M59" s="221" t="s">
        <v>8</v>
      </c>
      <c r="N59" s="221" t="s">
        <v>8</v>
      </c>
      <c r="O59" s="221" t="s">
        <v>2</v>
      </c>
      <c r="P59" s="221">
        <v>31620.5</v>
      </c>
    </row>
    <row r="60" spans="1:16" x14ac:dyDescent="0.2">
      <c r="A60" s="222"/>
      <c r="B60" s="222"/>
      <c r="C60" s="222"/>
      <c r="D60" s="220" t="s">
        <v>97</v>
      </c>
      <c r="E60" s="221">
        <v>16350.4</v>
      </c>
      <c r="F60" s="221">
        <v>1585.9</v>
      </c>
      <c r="G60" s="221" t="s">
        <v>2</v>
      </c>
      <c r="H60" s="221" t="s">
        <v>8</v>
      </c>
      <c r="I60" s="221" t="s">
        <v>2</v>
      </c>
      <c r="J60" s="221" t="s">
        <v>2</v>
      </c>
      <c r="K60" s="221" t="s">
        <v>2</v>
      </c>
      <c r="L60" s="221" t="s">
        <v>8</v>
      </c>
      <c r="M60" s="221" t="s">
        <v>2</v>
      </c>
      <c r="N60" s="221" t="s">
        <v>8</v>
      </c>
      <c r="O60" s="221" t="s">
        <v>2</v>
      </c>
      <c r="P60" s="221">
        <v>14675.9</v>
      </c>
    </row>
    <row r="61" spans="1:16" x14ac:dyDescent="0.2">
      <c r="A61" s="222"/>
      <c r="B61" s="220" t="s">
        <v>98</v>
      </c>
      <c r="C61" s="220"/>
      <c r="D61" s="220"/>
      <c r="E61" s="221">
        <v>1217475.6000000001</v>
      </c>
      <c r="F61" s="221">
        <v>425807.7</v>
      </c>
      <c r="G61" s="221">
        <v>267258</v>
      </c>
      <c r="H61" s="221">
        <v>2597.6</v>
      </c>
      <c r="I61" s="221">
        <v>155952.1</v>
      </c>
      <c r="J61" s="221" t="s">
        <v>2</v>
      </c>
      <c r="K61" s="221" t="s">
        <v>2</v>
      </c>
      <c r="L61" s="221" t="s">
        <v>2</v>
      </c>
      <c r="M61" s="221">
        <v>60730.3</v>
      </c>
      <c r="N61" s="221">
        <v>195</v>
      </c>
      <c r="O61" s="221">
        <v>43889.1</v>
      </c>
      <c r="P61" s="221">
        <v>679570.2</v>
      </c>
    </row>
    <row r="62" spans="1:16" x14ac:dyDescent="0.2">
      <c r="A62" s="222"/>
      <c r="B62" s="222"/>
      <c r="C62" s="220" t="s">
        <v>99</v>
      </c>
      <c r="D62" s="220"/>
      <c r="E62" s="221">
        <v>1079494.8</v>
      </c>
      <c r="F62" s="221">
        <v>343576.5</v>
      </c>
      <c r="G62" s="221">
        <v>198065</v>
      </c>
      <c r="H62" s="221">
        <v>2172.8000000000002</v>
      </c>
      <c r="I62" s="221">
        <v>143338.70000000001</v>
      </c>
      <c r="J62" s="221" t="s">
        <v>2</v>
      </c>
      <c r="K62" s="221">
        <v>378.4</v>
      </c>
      <c r="L62" s="221">
        <v>5169.1000000000004</v>
      </c>
      <c r="M62" s="221">
        <v>51405.1</v>
      </c>
      <c r="N62" s="221" t="s">
        <v>2</v>
      </c>
      <c r="O62" s="221">
        <v>37991.1</v>
      </c>
      <c r="P62" s="221">
        <v>639318</v>
      </c>
    </row>
    <row r="63" spans="1:16" x14ac:dyDescent="0.2">
      <c r="A63" s="222"/>
      <c r="B63" s="222"/>
      <c r="C63" s="222"/>
      <c r="D63" s="220" t="s">
        <v>100</v>
      </c>
      <c r="E63" s="221">
        <v>28050.5</v>
      </c>
      <c r="F63" s="221">
        <v>4889.1000000000004</v>
      </c>
      <c r="G63" s="221">
        <v>2174</v>
      </c>
      <c r="H63" s="221" t="s">
        <v>2</v>
      </c>
      <c r="I63" s="221" t="s">
        <v>2</v>
      </c>
      <c r="J63" s="221" t="s">
        <v>8</v>
      </c>
      <c r="K63" s="221" t="s">
        <v>8</v>
      </c>
      <c r="L63" s="221" t="s">
        <v>2</v>
      </c>
      <c r="M63" s="221" t="s">
        <v>2</v>
      </c>
      <c r="N63" s="221" t="s">
        <v>8</v>
      </c>
      <c r="O63" s="221" t="s">
        <v>2</v>
      </c>
      <c r="P63" s="221">
        <v>20724</v>
      </c>
    </row>
    <row r="64" spans="1:16" x14ac:dyDescent="0.2">
      <c r="A64" s="222"/>
      <c r="B64" s="222"/>
      <c r="C64" s="222"/>
      <c r="D64" s="220" t="s">
        <v>101</v>
      </c>
      <c r="E64" s="221">
        <v>58492.3</v>
      </c>
      <c r="F64" s="221">
        <v>5124.3999999999996</v>
      </c>
      <c r="G64" s="221" t="s">
        <v>2</v>
      </c>
      <c r="H64" s="221" t="s">
        <v>8</v>
      </c>
      <c r="I64" s="221" t="s">
        <v>2</v>
      </c>
      <c r="J64" s="221" t="s">
        <v>8</v>
      </c>
      <c r="K64" s="221" t="s">
        <v>8</v>
      </c>
      <c r="L64" s="221" t="s">
        <v>8</v>
      </c>
      <c r="M64" s="221" t="s">
        <v>2</v>
      </c>
      <c r="N64" s="221" t="s">
        <v>8</v>
      </c>
      <c r="O64" s="221" t="s">
        <v>2</v>
      </c>
      <c r="P64" s="221">
        <v>51745.5</v>
      </c>
    </row>
    <row r="65" spans="1:16" x14ac:dyDescent="0.2">
      <c r="A65" s="222"/>
      <c r="B65" s="222"/>
      <c r="C65" s="222"/>
      <c r="D65" s="220" t="s">
        <v>102</v>
      </c>
      <c r="E65" s="221">
        <v>829138.9</v>
      </c>
      <c r="F65" s="221">
        <v>327435.8</v>
      </c>
      <c r="G65" s="221">
        <v>190120.2</v>
      </c>
      <c r="H65" s="221" t="s">
        <v>2</v>
      </c>
      <c r="I65" s="221" t="s">
        <v>2</v>
      </c>
      <c r="J65" s="221" t="s">
        <v>2</v>
      </c>
      <c r="K65" s="221">
        <v>378.4</v>
      </c>
      <c r="L65" s="221" t="s">
        <v>2</v>
      </c>
      <c r="M65" s="221">
        <v>51211.199999999997</v>
      </c>
      <c r="N65" s="221" t="s">
        <v>2</v>
      </c>
      <c r="O65" s="221">
        <v>33561.4</v>
      </c>
      <c r="P65" s="221">
        <v>410191.4</v>
      </c>
    </row>
    <row r="66" spans="1:16" x14ac:dyDescent="0.2">
      <c r="A66" s="222"/>
      <c r="B66" s="222"/>
      <c r="C66" s="222"/>
      <c r="D66" s="220" t="s">
        <v>103</v>
      </c>
      <c r="E66" s="221">
        <v>36628.300000000003</v>
      </c>
      <c r="F66" s="221">
        <v>482.1</v>
      </c>
      <c r="G66" s="221" t="s">
        <v>2</v>
      </c>
      <c r="H66" s="221" t="s">
        <v>8</v>
      </c>
      <c r="I66" s="221" t="s">
        <v>2</v>
      </c>
      <c r="J66" s="221" t="s">
        <v>8</v>
      </c>
      <c r="K66" s="221" t="s">
        <v>8</v>
      </c>
      <c r="L66" s="221" t="s">
        <v>2</v>
      </c>
      <c r="M66" s="221" t="s">
        <v>8</v>
      </c>
      <c r="N66" s="221" t="s">
        <v>8</v>
      </c>
      <c r="O66" s="221" t="s">
        <v>2</v>
      </c>
      <c r="P66" s="221">
        <v>35589</v>
      </c>
    </row>
    <row r="67" spans="1:16" x14ac:dyDescent="0.2">
      <c r="A67" s="222"/>
      <c r="B67" s="222"/>
      <c r="C67" s="222"/>
      <c r="D67" s="220" t="s">
        <v>104</v>
      </c>
      <c r="E67" s="221">
        <v>127184.8</v>
      </c>
      <c r="F67" s="221">
        <v>5645.1</v>
      </c>
      <c r="G67" s="221" t="s">
        <v>2</v>
      </c>
      <c r="H67" s="221" t="s">
        <v>8</v>
      </c>
      <c r="I67" s="221" t="s">
        <v>2</v>
      </c>
      <c r="J67" s="221" t="s">
        <v>8</v>
      </c>
      <c r="K67" s="221" t="s">
        <v>8</v>
      </c>
      <c r="L67" s="221" t="s">
        <v>8</v>
      </c>
      <c r="M67" s="221" t="s">
        <v>2</v>
      </c>
      <c r="N67" s="221" t="s">
        <v>8</v>
      </c>
      <c r="O67" s="221" t="s">
        <v>2</v>
      </c>
      <c r="P67" s="221">
        <v>121068.1</v>
      </c>
    </row>
    <row r="68" spans="1:16" x14ac:dyDescent="0.2">
      <c r="A68" s="222"/>
      <c r="B68" s="222"/>
      <c r="C68" s="220" t="s">
        <v>105</v>
      </c>
      <c r="D68" s="220"/>
      <c r="E68" s="221">
        <v>137980.79999999999</v>
      </c>
      <c r="F68" s="221">
        <v>82231.199999999997</v>
      </c>
      <c r="G68" s="221">
        <v>69193</v>
      </c>
      <c r="H68" s="221">
        <v>424.8</v>
      </c>
      <c r="I68" s="221">
        <v>12613.4</v>
      </c>
      <c r="J68" s="221" t="s">
        <v>2</v>
      </c>
      <c r="K68" s="221" t="s">
        <v>2</v>
      </c>
      <c r="L68" s="221" t="s">
        <v>2</v>
      </c>
      <c r="M68" s="221">
        <v>9325.2000000000007</v>
      </c>
      <c r="N68" s="221" t="s">
        <v>2</v>
      </c>
      <c r="O68" s="221">
        <v>5898</v>
      </c>
      <c r="P68" s="221">
        <v>40252.199999999997</v>
      </c>
    </row>
    <row r="69" spans="1:16" x14ac:dyDescent="0.2">
      <c r="A69" s="222"/>
      <c r="B69" s="222"/>
      <c r="C69" s="222"/>
      <c r="D69" s="220" t="s">
        <v>106</v>
      </c>
      <c r="E69" s="221">
        <v>7331.9</v>
      </c>
      <c r="F69" s="221">
        <v>1296.8</v>
      </c>
      <c r="G69" s="221">
        <v>915.2</v>
      </c>
      <c r="H69" s="221" t="s">
        <v>8</v>
      </c>
      <c r="I69" s="221">
        <v>381.6</v>
      </c>
      <c r="J69" s="221" t="s">
        <v>8</v>
      </c>
      <c r="K69" s="221" t="s">
        <v>8</v>
      </c>
      <c r="L69" s="221" t="s">
        <v>8</v>
      </c>
      <c r="M69" s="221" t="s">
        <v>8</v>
      </c>
      <c r="N69" s="221" t="s">
        <v>8</v>
      </c>
      <c r="O69" s="221" t="s">
        <v>8</v>
      </c>
      <c r="P69" s="221">
        <v>6035.1</v>
      </c>
    </row>
    <row r="70" spans="1:16" x14ac:dyDescent="0.2">
      <c r="A70" s="222"/>
      <c r="B70" s="222"/>
      <c r="C70" s="222"/>
      <c r="D70" s="220" t="s">
        <v>107</v>
      </c>
      <c r="E70" s="221">
        <v>130648.9</v>
      </c>
      <c r="F70" s="221">
        <v>80934.399999999994</v>
      </c>
      <c r="G70" s="221">
        <v>68277.8</v>
      </c>
      <c r="H70" s="221">
        <v>424.8</v>
      </c>
      <c r="I70" s="221">
        <v>12231.8</v>
      </c>
      <c r="J70" s="221" t="s">
        <v>2</v>
      </c>
      <c r="K70" s="221" t="s">
        <v>2</v>
      </c>
      <c r="L70" s="221" t="s">
        <v>2</v>
      </c>
      <c r="M70" s="221">
        <v>9325.2000000000007</v>
      </c>
      <c r="N70" s="221" t="s">
        <v>2</v>
      </c>
      <c r="O70" s="221">
        <v>5898</v>
      </c>
      <c r="P70" s="221">
        <v>34217.1</v>
      </c>
    </row>
    <row r="71" spans="1:16" x14ac:dyDescent="0.2">
      <c r="A71" s="222"/>
      <c r="B71" s="220" t="s">
        <v>108</v>
      </c>
      <c r="C71" s="220"/>
      <c r="D71" s="220"/>
      <c r="E71" s="221">
        <v>4401540.5</v>
      </c>
      <c r="F71" s="221">
        <v>1194355.8999999999</v>
      </c>
      <c r="G71" s="221">
        <v>671648.7</v>
      </c>
      <c r="H71" s="221">
        <v>10046.9</v>
      </c>
      <c r="I71" s="221">
        <v>512660.3</v>
      </c>
      <c r="J71" s="221">
        <v>612.29999999999995</v>
      </c>
      <c r="K71" s="221">
        <v>1831.5</v>
      </c>
      <c r="L71" s="221">
        <v>6222.9</v>
      </c>
      <c r="M71" s="221">
        <v>89705</v>
      </c>
      <c r="N71" s="221" t="s">
        <v>2</v>
      </c>
      <c r="O71" s="221" t="s">
        <v>2</v>
      </c>
      <c r="P71" s="221">
        <v>2860633</v>
      </c>
    </row>
    <row r="72" spans="1:16" x14ac:dyDescent="0.2">
      <c r="A72" s="222"/>
      <c r="B72" s="222"/>
      <c r="C72" s="220" t="s">
        <v>109</v>
      </c>
      <c r="D72" s="220"/>
      <c r="E72" s="221">
        <v>3196958.6</v>
      </c>
      <c r="F72" s="221">
        <v>750715.4</v>
      </c>
      <c r="G72" s="221">
        <v>390640.6</v>
      </c>
      <c r="H72" s="221">
        <v>6608.6</v>
      </c>
      <c r="I72" s="221">
        <v>353466.2</v>
      </c>
      <c r="J72" s="221">
        <v>460.2</v>
      </c>
      <c r="K72" s="221">
        <v>919</v>
      </c>
      <c r="L72" s="221">
        <v>3982.3</v>
      </c>
      <c r="M72" s="221">
        <v>38635</v>
      </c>
      <c r="N72" s="221">
        <v>398.5</v>
      </c>
      <c r="O72" s="221">
        <v>150709.70000000001</v>
      </c>
      <c r="P72" s="221">
        <v>2251138.5</v>
      </c>
    </row>
    <row r="73" spans="1:16" x14ac:dyDescent="0.2">
      <c r="A73" s="222"/>
      <c r="B73" s="222"/>
      <c r="C73" s="222"/>
      <c r="D73" s="220" t="s">
        <v>110</v>
      </c>
      <c r="E73" s="221">
        <v>406117.9</v>
      </c>
      <c r="F73" s="221">
        <v>10022.1</v>
      </c>
      <c r="G73" s="221">
        <v>3200.5</v>
      </c>
      <c r="H73" s="221" t="s">
        <v>2</v>
      </c>
      <c r="I73" s="221" t="s">
        <v>2</v>
      </c>
      <c r="J73" s="221" t="s">
        <v>8</v>
      </c>
      <c r="K73" s="221" t="s">
        <v>8</v>
      </c>
      <c r="L73" s="221" t="s">
        <v>2</v>
      </c>
      <c r="M73" s="221" t="s">
        <v>2</v>
      </c>
      <c r="N73" s="221" t="s">
        <v>8</v>
      </c>
      <c r="O73" s="221">
        <v>991</v>
      </c>
      <c r="P73" s="221">
        <v>394959.8</v>
      </c>
    </row>
    <row r="74" spans="1:16" x14ac:dyDescent="0.2">
      <c r="A74" s="222"/>
      <c r="B74" s="222"/>
      <c r="C74" s="222"/>
      <c r="D74" s="220" t="s">
        <v>111</v>
      </c>
      <c r="E74" s="221">
        <v>2632300.2000000002</v>
      </c>
      <c r="F74" s="221">
        <v>719968.7</v>
      </c>
      <c r="G74" s="221">
        <v>381122.7</v>
      </c>
      <c r="H74" s="221">
        <v>6412.9</v>
      </c>
      <c r="I74" s="221">
        <v>332433.09999999998</v>
      </c>
      <c r="J74" s="221">
        <v>460.2</v>
      </c>
      <c r="K74" s="221" t="s">
        <v>2</v>
      </c>
      <c r="L74" s="221" t="s">
        <v>2</v>
      </c>
      <c r="M74" s="221">
        <v>38403.5</v>
      </c>
      <c r="N74" s="221" t="s">
        <v>2</v>
      </c>
      <c r="O74" s="221" t="s">
        <v>2</v>
      </c>
      <c r="P74" s="221">
        <v>1721016.6</v>
      </c>
    </row>
    <row r="75" spans="1:16" x14ac:dyDescent="0.2">
      <c r="A75" s="222"/>
      <c r="B75" s="222"/>
      <c r="C75" s="222"/>
      <c r="D75" s="220" t="s">
        <v>112</v>
      </c>
      <c r="E75" s="221">
        <v>28970.6</v>
      </c>
      <c r="F75" s="221">
        <v>3185.2</v>
      </c>
      <c r="G75" s="221" t="s">
        <v>2</v>
      </c>
      <c r="H75" s="221" t="s">
        <v>2</v>
      </c>
      <c r="I75" s="221">
        <v>262.60000000000002</v>
      </c>
      <c r="J75" s="221" t="s">
        <v>8</v>
      </c>
      <c r="K75" s="221" t="s">
        <v>8</v>
      </c>
      <c r="L75" s="221" t="s">
        <v>8</v>
      </c>
      <c r="M75" s="221" t="s">
        <v>8</v>
      </c>
      <c r="N75" s="221" t="s">
        <v>8</v>
      </c>
      <c r="O75" s="221" t="s">
        <v>8</v>
      </c>
      <c r="P75" s="221">
        <v>25785.4</v>
      </c>
    </row>
    <row r="76" spans="1:16" x14ac:dyDescent="0.2">
      <c r="A76" s="222"/>
      <c r="B76" s="222"/>
      <c r="C76" s="222"/>
      <c r="D76" s="220" t="s">
        <v>113</v>
      </c>
      <c r="E76" s="221">
        <v>13445</v>
      </c>
      <c r="F76" s="221">
        <v>1514.1</v>
      </c>
      <c r="G76" s="221" t="s">
        <v>2</v>
      </c>
      <c r="H76" s="221" t="s">
        <v>2</v>
      </c>
      <c r="I76" s="221" t="s">
        <v>2</v>
      </c>
      <c r="J76" s="221" t="s">
        <v>8</v>
      </c>
      <c r="K76" s="221" t="s">
        <v>2</v>
      </c>
      <c r="L76" s="221" t="s">
        <v>8</v>
      </c>
      <c r="M76" s="221" t="s">
        <v>2</v>
      </c>
      <c r="N76" s="221" t="s">
        <v>2</v>
      </c>
      <c r="O76" s="221">
        <v>629.20000000000005</v>
      </c>
      <c r="P76" s="221">
        <v>11040.7</v>
      </c>
    </row>
    <row r="77" spans="1:16" x14ac:dyDescent="0.2">
      <c r="A77" s="222"/>
      <c r="B77" s="222"/>
      <c r="C77" s="222"/>
      <c r="D77" s="220" t="s">
        <v>114</v>
      </c>
      <c r="E77" s="221">
        <v>82996.800000000003</v>
      </c>
      <c r="F77" s="221">
        <v>11121.1</v>
      </c>
      <c r="G77" s="221">
        <v>1831.6</v>
      </c>
      <c r="H77" s="221" t="s">
        <v>8</v>
      </c>
      <c r="I77" s="221">
        <v>9289.5</v>
      </c>
      <c r="J77" s="221" t="s">
        <v>8</v>
      </c>
      <c r="K77" s="221" t="s">
        <v>8</v>
      </c>
      <c r="L77" s="221" t="s">
        <v>8</v>
      </c>
      <c r="M77" s="221" t="s">
        <v>2</v>
      </c>
      <c r="N77" s="221" t="s">
        <v>8</v>
      </c>
      <c r="O77" s="221" t="s">
        <v>2</v>
      </c>
      <c r="P77" s="221">
        <v>70112.100000000006</v>
      </c>
    </row>
    <row r="78" spans="1:16" x14ac:dyDescent="0.2">
      <c r="A78" s="222"/>
      <c r="B78" s="222"/>
      <c r="C78" s="222"/>
      <c r="D78" s="220" t="s">
        <v>115</v>
      </c>
      <c r="E78" s="221">
        <v>33128.1</v>
      </c>
      <c r="F78" s="221">
        <v>4904.2</v>
      </c>
      <c r="G78" s="221">
        <v>264.60000000000002</v>
      </c>
      <c r="H78" s="221" t="s">
        <v>8</v>
      </c>
      <c r="I78" s="221">
        <v>4639.6000000000004</v>
      </c>
      <c r="J78" s="221" t="s">
        <v>8</v>
      </c>
      <c r="K78" s="221" t="s">
        <v>8</v>
      </c>
      <c r="L78" s="221" t="s">
        <v>8</v>
      </c>
      <c r="M78" s="221" t="s">
        <v>8</v>
      </c>
      <c r="N78" s="221" t="s">
        <v>8</v>
      </c>
      <c r="O78" s="221" t="s">
        <v>8</v>
      </c>
      <c r="P78" s="221">
        <v>28223.9</v>
      </c>
    </row>
    <row r="79" spans="1:16" x14ac:dyDescent="0.2">
      <c r="A79" s="222"/>
      <c r="B79" s="222"/>
      <c r="C79" s="220" t="s">
        <v>116</v>
      </c>
      <c r="D79" s="220"/>
      <c r="E79" s="221">
        <v>1204581.8999999999</v>
      </c>
      <c r="F79" s="221">
        <v>443640.5</v>
      </c>
      <c r="G79" s="221">
        <v>281008.09999999998</v>
      </c>
      <c r="H79" s="221">
        <v>3438.3</v>
      </c>
      <c r="I79" s="221">
        <v>159194.1</v>
      </c>
      <c r="J79" s="221">
        <v>152.1</v>
      </c>
      <c r="K79" s="221">
        <v>912.5</v>
      </c>
      <c r="L79" s="221">
        <v>2240.6</v>
      </c>
      <c r="M79" s="221">
        <v>51070</v>
      </c>
      <c r="N79" s="221" t="s">
        <v>2</v>
      </c>
      <c r="O79" s="221" t="s">
        <v>2</v>
      </c>
      <c r="P79" s="221">
        <v>609494.5</v>
      </c>
    </row>
    <row r="80" spans="1:16" x14ac:dyDescent="0.2">
      <c r="A80" s="222"/>
      <c r="B80" s="222"/>
      <c r="C80" s="222"/>
      <c r="D80" s="220" t="s">
        <v>117</v>
      </c>
      <c r="E80" s="221">
        <v>244483.8</v>
      </c>
      <c r="F80" s="221">
        <v>46240.7</v>
      </c>
      <c r="G80" s="221">
        <v>38633.1</v>
      </c>
      <c r="H80" s="221" t="s">
        <v>8</v>
      </c>
      <c r="I80" s="221">
        <v>7607.6</v>
      </c>
      <c r="J80" s="221" t="s">
        <v>8</v>
      </c>
      <c r="K80" s="221" t="s">
        <v>8</v>
      </c>
      <c r="L80" s="221" t="s">
        <v>2</v>
      </c>
      <c r="M80" s="221" t="s">
        <v>2</v>
      </c>
      <c r="N80" s="221" t="s">
        <v>8</v>
      </c>
      <c r="O80" s="221">
        <v>53216.6</v>
      </c>
      <c r="P80" s="221">
        <v>136692</v>
      </c>
    </row>
    <row r="81" spans="1:16" x14ac:dyDescent="0.2">
      <c r="A81" s="222"/>
      <c r="B81" s="222"/>
      <c r="C81" s="222"/>
      <c r="D81" s="220" t="s">
        <v>118</v>
      </c>
      <c r="E81" s="221">
        <v>14201</v>
      </c>
      <c r="F81" s="221">
        <v>1532.1</v>
      </c>
      <c r="G81" s="221" t="s">
        <v>2</v>
      </c>
      <c r="H81" s="221" t="s">
        <v>8</v>
      </c>
      <c r="I81" s="221" t="s">
        <v>2</v>
      </c>
      <c r="J81" s="221" t="s">
        <v>8</v>
      </c>
      <c r="K81" s="221" t="s">
        <v>8</v>
      </c>
      <c r="L81" s="221" t="s">
        <v>2</v>
      </c>
      <c r="M81" s="221" t="s">
        <v>2</v>
      </c>
      <c r="N81" s="221" t="s">
        <v>2</v>
      </c>
      <c r="O81" s="221" t="s">
        <v>2</v>
      </c>
      <c r="P81" s="221">
        <v>12402.6</v>
      </c>
    </row>
    <row r="82" spans="1:16" x14ac:dyDescent="0.2">
      <c r="A82" s="222"/>
      <c r="B82" s="222"/>
      <c r="C82" s="222"/>
      <c r="D82" s="220" t="s">
        <v>119</v>
      </c>
      <c r="E82" s="221">
        <v>41633.800000000003</v>
      </c>
      <c r="F82" s="221">
        <v>22294.1</v>
      </c>
      <c r="G82" s="221">
        <v>9680.9</v>
      </c>
      <c r="H82" s="221" t="s">
        <v>2</v>
      </c>
      <c r="I82" s="221" t="s">
        <v>2</v>
      </c>
      <c r="J82" s="221" t="s">
        <v>8</v>
      </c>
      <c r="K82" s="221" t="s">
        <v>8</v>
      </c>
      <c r="L82" s="221" t="s">
        <v>8</v>
      </c>
      <c r="M82" s="221">
        <v>1434.5</v>
      </c>
      <c r="N82" s="221" t="s">
        <v>2</v>
      </c>
      <c r="O82" s="221" t="s">
        <v>2</v>
      </c>
      <c r="P82" s="221">
        <v>15623.7</v>
      </c>
    </row>
    <row r="83" spans="1:16" x14ac:dyDescent="0.2">
      <c r="A83" s="222"/>
      <c r="B83" s="222"/>
      <c r="C83" s="222"/>
      <c r="D83" s="220" t="s">
        <v>120</v>
      </c>
      <c r="E83" s="221">
        <v>333772.2</v>
      </c>
      <c r="F83" s="221">
        <v>185130</v>
      </c>
      <c r="G83" s="221">
        <v>94172.2</v>
      </c>
      <c r="H83" s="221" t="s">
        <v>2</v>
      </c>
      <c r="I83" s="221" t="s">
        <v>2</v>
      </c>
      <c r="J83" s="221" t="s">
        <v>2</v>
      </c>
      <c r="K83" s="221">
        <v>587.79999999999995</v>
      </c>
      <c r="L83" s="221">
        <v>974.1</v>
      </c>
      <c r="M83" s="221">
        <v>20529.099999999999</v>
      </c>
      <c r="N83" s="221" t="s">
        <v>2</v>
      </c>
      <c r="O83" s="221">
        <v>18578.900000000001</v>
      </c>
      <c r="P83" s="221" t="s">
        <v>2</v>
      </c>
    </row>
    <row r="84" spans="1:16" x14ac:dyDescent="0.2">
      <c r="A84" s="222"/>
      <c r="B84" s="222"/>
      <c r="C84" s="222"/>
      <c r="D84" s="220" t="s">
        <v>121</v>
      </c>
      <c r="E84" s="221">
        <v>355227.1</v>
      </c>
      <c r="F84" s="221">
        <v>163591.9</v>
      </c>
      <c r="G84" s="221">
        <v>123567.6</v>
      </c>
      <c r="H84" s="221">
        <v>2557</v>
      </c>
      <c r="I84" s="221">
        <v>37467.300000000003</v>
      </c>
      <c r="J84" s="221">
        <v>47.3</v>
      </c>
      <c r="K84" s="221">
        <v>156.80000000000001</v>
      </c>
      <c r="L84" s="221">
        <v>300.8</v>
      </c>
      <c r="M84" s="221">
        <v>16830.599999999999</v>
      </c>
      <c r="N84" s="221">
        <v>52.9</v>
      </c>
      <c r="O84" s="221">
        <v>17245</v>
      </c>
      <c r="P84" s="221">
        <v>157001.79999999999</v>
      </c>
    </row>
    <row r="85" spans="1:16" x14ac:dyDescent="0.2">
      <c r="A85" s="222"/>
      <c r="B85" s="222"/>
      <c r="C85" s="222"/>
      <c r="D85" s="220" t="s">
        <v>122</v>
      </c>
      <c r="E85" s="221">
        <v>77222.100000000006</v>
      </c>
      <c r="F85" s="221">
        <v>1887.1</v>
      </c>
      <c r="G85" s="221" t="s">
        <v>2</v>
      </c>
      <c r="H85" s="221" t="s">
        <v>8</v>
      </c>
      <c r="I85" s="221" t="s">
        <v>2</v>
      </c>
      <c r="J85" s="221" t="s">
        <v>8</v>
      </c>
      <c r="K85" s="221" t="s">
        <v>8</v>
      </c>
      <c r="L85" s="221" t="s">
        <v>8</v>
      </c>
      <c r="M85" s="221" t="s">
        <v>2</v>
      </c>
      <c r="N85" s="221" t="s">
        <v>8</v>
      </c>
      <c r="O85" s="221">
        <v>2053.8000000000002</v>
      </c>
      <c r="P85" s="221" t="s">
        <v>2</v>
      </c>
    </row>
    <row r="86" spans="1:16" x14ac:dyDescent="0.2">
      <c r="A86" s="222"/>
      <c r="B86" s="222"/>
      <c r="C86" s="222"/>
      <c r="D86" s="220" t="s">
        <v>123</v>
      </c>
      <c r="E86" s="221">
        <v>78151.7</v>
      </c>
      <c r="F86" s="221">
        <v>19047.7</v>
      </c>
      <c r="G86" s="221">
        <v>13468.3</v>
      </c>
      <c r="H86" s="221" t="s">
        <v>2</v>
      </c>
      <c r="I86" s="221" t="s">
        <v>2</v>
      </c>
      <c r="J86" s="221" t="s">
        <v>2</v>
      </c>
      <c r="K86" s="221" t="s">
        <v>2</v>
      </c>
      <c r="L86" s="221" t="s">
        <v>2</v>
      </c>
      <c r="M86" s="221">
        <v>1281.8</v>
      </c>
      <c r="N86" s="221" t="s">
        <v>8</v>
      </c>
      <c r="O86" s="221">
        <v>931.4</v>
      </c>
      <c r="P86" s="221">
        <v>56778.8</v>
      </c>
    </row>
    <row r="87" spans="1:16" x14ac:dyDescent="0.2">
      <c r="A87" s="222"/>
      <c r="B87" s="222"/>
      <c r="C87" s="222"/>
      <c r="D87" s="220" t="s">
        <v>124</v>
      </c>
      <c r="E87" s="221">
        <v>59890.2</v>
      </c>
      <c r="F87" s="221">
        <v>3916.9</v>
      </c>
      <c r="G87" s="221" t="s">
        <v>2</v>
      </c>
      <c r="H87" s="221" t="s">
        <v>8</v>
      </c>
      <c r="I87" s="221" t="s">
        <v>2</v>
      </c>
      <c r="J87" s="221" t="s">
        <v>8</v>
      </c>
      <c r="K87" s="221" t="s">
        <v>2</v>
      </c>
      <c r="L87" s="221" t="s">
        <v>2</v>
      </c>
      <c r="M87" s="221" t="s">
        <v>2</v>
      </c>
      <c r="N87" s="221" t="s">
        <v>8</v>
      </c>
      <c r="O87" s="221" t="s">
        <v>2</v>
      </c>
      <c r="P87" s="221">
        <v>49893</v>
      </c>
    </row>
    <row r="88" spans="1:16" x14ac:dyDescent="0.2">
      <c r="A88" s="222"/>
      <c r="B88" s="220" t="s">
        <v>125</v>
      </c>
      <c r="C88" s="220"/>
      <c r="D88" s="220"/>
      <c r="E88" s="221">
        <v>1692947.9</v>
      </c>
      <c r="F88" s="221">
        <v>577945.1</v>
      </c>
      <c r="G88" s="221">
        <v>367840</v>
      </c>
      <c r="H88" s="221">
        <v>6376.6</v>
      </c>
      <c r="I88" s="221">
        <v>203728.5</v>
      </c>
      <c r="J88" s="221">
        <v>473.5</v>
      </c>
      <c r="K88" s="221">
        <v>1839.3</v>
      </c>
      <c r="L88" s="221" t="s">
        <v>2</v>
      </c>
      <c r="M88" s="221" t="s">
        <v>2</v>
      </c>
      <c r="N88" s="221" t="s">
        <v>2</v>
      </c>
      <c r="O88" s="221">
        <v>50585.9</v>
      </c>
      <c r="P88" s="221">
        <v>987780.9</v>
      </c>
    </row>
    <row r="89" spans="1:16" x14ac:dyDescent="0.2">
      <c r="A89" s="222"/>
      <c r="B89" s="222"/>
      <c r="C89" s="220" t="s">
        <v>126</v>
      </c>
      <c r="D89" s="220"/>
      <c r="E89" s="221">
        <v>289859.8</v>
      </c>
      <c r="F89" s="221">
        <v>100082.3</v>
      </c>
      <c r="G89" s="221">
        <v>55886.3</v>
      </c>
      <c r="H89" s="221">
        <v>1297.5999999999999</v>
      </c>
      <c r="I89" s="221">
        <v>42898.400000000001</v>
      </c>
      <c r="J89" s="221" t="s">
        <v>2</v>
      </c>
      <c r="K89" s="221">
        <v>300.7</v>
      </c>
      <c r="L89" s="221">
        <v>519.9</v>
      </c>
      <c r="M89" s="221">
        <v>8887.4</v>
      </c>
      <c r="N89" s="221">
        <v>480.6</v>
      </c>
      <c r="O89" s="221" t="s">
        <v>2</v>
      </c>
      <c r="P89" s="221">
        <v>173033</v>
      </c>
    </row>
    <row r="90" spans="1:16" x14ac:dyDescent="0.2">
      <c r="A90" s="222"/>
      <c r="B90" s="222"/>
      <c r="C90" s="222"/>
      <c r="D90" s="220" t="s">
        <v>127</v>
      </c>
      <c r="E90" s="221">
        <v>257471.7</v>
      </c>
      <c r="F90" s="221">
        <v>94739.8</v>
      </c>
      <c r="G90" s="221">
        <v>53915.3</v>
      </c>
      <c r="H90" s="221">
        <v>392.9</v>
      </c>
      <c r="I90" s="221">
        <v>40431.599999999999</v>
      </c>
      <c r="J90" s="221" t="s">
        <v>2</v>
      </c>
      <c r="K90" s="221">
        <v>300.7</v>
      </c>
      <c r="L90" s="221">
        <v>519.9</v>
      </c>
      <c r="M90" s="221" t="s">
        <v>2</v>
      </c>
      <c r="N90" s="221">
        <v>480.6</v>
      </c>
      <c r="O90" s="221" t="s">
        <v>2</v>
      </c>
      <c r="P90" s="221">
        <v>146721.79999999999</v>
      </c>
    </row>
    <row r="91" spans="1:16" x14ac:dyDescent="0.2">
      <c r="A91" s="222"/>
      <c r="B91" s="222"/>
      <c r="C91" s="222"/>
      <c r="D91" s="220" t="s">
        <v>128</v>
      </c>
      <c r="E91" s="221">
        <v>10072.5</v>
      </c>
      <c r="F91" s="221" t="s">
        <v>2</v>
      </c>
      <c r="G91" s="221" t="s">
        <v>8</v>
      </c>
      <c r="H91" s="221" t="s">
        <v>8</v>
      </c>
      <c r="I91" s="221" t="s">
        <v>2</v>
      </c>
      <c r="J91" s="221" t="s">
        <v>8</v>
      </c>
      <c r="K91" s="221" t="s">
        <v>8</v>
      </c>
      <c r="L91" s="221" t="s">
        <v>8</v>
      </c>
      <c r="M91" s="221" t="s">
        <v>8</v>
      </c>
      <c r="N91" s="221" t="s">
        <v>8</v>
      </c>
      <c r="O91" s="221" t="s">
        <v>8</v>
      </c>
      <c r="P91" s="221" t="s">
        <v>2</v>
      </c>
    </row>
    <row r="92" spans="1:16" x14ac:dyDescent="0.2">
      <c r="A92" s="222"/>
      <c r="B92" s="222"/>
      <c r="C92" s="222"/>
      <c r="D92" s="220" t="s">
        <v>129</v>
      </c>
      <c r="E92" s="221">
        <v>3783.5</v>
      </c>
      <c r="F92" s="221" t="s">
        <v>2</v>
      </c>
      <c r="G92" s="221" t="s">
        <v>2</v>
      </c>
      <c r="H92" s="221" t="s">
        <v>8</v>
      </c>
      <c r="I92" s="221" t="s">
        <v>8</v>
      </c>
      <c r="J92" s="221" t="s">
        <v>8</v>
      </c>
      <c r="K92" s="221" t="s">
        <v>8</v>
      </c>
      <c r="L92" s="221" t="s">
        <v>8</v>
      </c>
      <c r="M92" s="221" t="s">
        <v>8</v>
      </c>
      <c r="N92" s="221" t="s">
        <v>8</v>
      </c>
      <c r="O92" s="221" t="s">
        <v>8</v>
      </c>
      <c r="P92" s="221" t="s">
        <v>2</v>
      </c>
    </row>
    <row r="93" spans="1:16" x14ac:dyDescent="0.2">
      <c r="A93" s="222"/>
      <c r="B93" s="222"/>
      <c r="C93" s="222"/>
      <c r="D93" s="220" t="s">
        <v>130</v>
      </c>
      <c r="E93" s="221">
        <v>9046.2999999999993</v>
      </c>
      <c r="F93" s="221" t="s">
        <v>2</v>
      </c>
      <c r="G93" s="221" t="s">
        <v>2</v>
      </c>
      <c r="H93" s="221" t="s">
        <v>8</v>
      </c>
      <c r="I93" s="221" t="s">
        <v>8</v>
      </c>
      <c r="J93" s="221" t="s">
        <v>8</v>
      </c>
      <c r="K93" s="221" t="s">
        <v>8</v>
      </c>
      <c r="L93" s="221" t="s">
        <v>8</v>
      </c>
      <c r="M93" s="221" t="s">
        <v>8</v>
      </c>
      <c r="N93" s="221" t="s">
        <v>8</v>
      </c>
      <c r="O93" s="221" t="s">
        <v>2</v>
      </c>
      <c r="P93" s="221">
        <v>8654.2999999999993</v>
      </c>
    </row>
    <row r="94" spans="1:16" x14ac:dyDescent="0.2">
      <c r="A94" s="222"/>
      <c r="B94" s="222"/>
      <c r="C94" s="222"/>
      <c r="D94" s="220" t="s">
        <v>131</v>
      </c>
      <c r="E94" s="221">
        <v>9485.7999999999993</v>
      </c>
      <c r="F94" s="221">
        <v>3097.3</v>
      </c>
      <c r="G94" s="221" t="s">
        <v>2</v>
      </c>
      <c r="H94" s="221">
        <v>904.7</v>
      </c>
      <c r="I94" s="221" t="s">
        <v>2</v>
      </c>
      <c r="J94" s="221" t="s">
        <v>8</v>
      </c>
      <c r="K94" s="221" t="s">
        <v>8</v>
      </c>
      <c r="L94" s="221" t="s">
        <v>8</v>
      </c>
      <c r="M94" s="221" t="s">
        <v>2</v>
      </c>
      <c r="N94" s="221" t="s">
        <v>8</v>
      </c>
      <c r="O94" s="221" t="s">
        <v>8</v>
      </c>
      <c r="P94" s="221" t="s">
        <v>2</v>
      </c>
    </row>
    <row r="95" spans="1:16" x14ac:dyDescent="0.2">
      <c r="A95" s="222"/>
      <c r="B95" s="222"/>
      <c r="C95" s="220" t="s">
        <v>132</v>
      </c>
      <c r="D95" s="220"/>
      <c r="E95" s="221">
        <v>1237723.7</v>
      </c>
      <c r="F95" s="221">
        <v>388484</v>
      </c>
      <c r="G95" s="221">
        <v>250282.8</v>
      </c>
      <c r="H95" s="221">
        <v>4378.8</v>
      </c>
      <c r="I95" s="221">
        <v>133822.39999999999</v>
      </c>
      <c r="J95" s="221">
        <v>245.3</v>
      </c>
      <c r="K95" s="221">
        <v>1367.1</v>
      </c>
      <c r="L95" s="221">
        <v>398.6</v>
      </c>
      <c r="M95" s="221">
        <v>50733.4</v>
      </c>
      <c r="N95" s="221">
        <v>1605.2</v>
      </c>
      <c r="O95" s="221">
        <v>38882.400000000001</v>
      </c>
      <c r="P95" s="221">
        <v>756007.7</v>
      </c>
    </row>
    <row r="96" spans="1:16" x14ac:dyDescent="0.2">
      <c r="A96" s="222"/>
      <c r="B96" s="222"/>
      <c r="C96" s="222"/>
      <c r="D96" s="220" t="s">
        <v>133</v>
      </c>
      <c r="E96" s="221" t="s">
        <v>2</v>
      </c>
      <c r="F96" s="221" t="s">
        <v>2</v>
      </c>
      <c r="G96" s="221" t="s">
        <v>8</v>
      </c>
      <c r="H96" s="221" t="s">
        <v>8</v>
      </c>
      <c r="I96" s="221" t="s">
        <v>2</v>
      </c>
      <c r="J96" s="221" t="s">
        <v>8</v>
      </c>
      <c r="K96" s="221" t="s">
        <v>8</v>
      </c>
      <c r="L96" s="221" t="s">
        <v>8</v>
      </c>
      <c r="M96" s="221" t="s">
        <v>8</v>
      </c>
      <c r="N96" s="221" t="s">
        <v>8</v>
      </c>
      <c r="O96" s="221" t="s">
        <v>2</v>
      </c>
      <c r="P96" s="221" t="s">
        <v>2</v>
      </c>
    </row>
    <row r="97" spans="1:16" x14ac:dyDescent="0.2">
      <c r="A97" s="222"/>
      <c r="B97" s="222"/>
      <c r="C97" s="222"/>
      <c r="D97" s="220" t="s">
        <v>134</v>
      </c>
      <c r="E97" s="221">
        <v>21156.2</v>
      </c>
      <c r="F97" s="221">
        <v>3243</v>
      </c>
      <c r="G97" s="221" t="s">
        <v>2</v>
      </c>
      <c r="H97" s="221" t="s">
        <v>8</v>
      </c>
      <c r="I97" s="221" t="s">
        <v>2</v>
      </c>
      <c r="J97" s="221" t="s">
        <v>8</v>
      </c>
      <c r="K97" s="221" t="s">
        <v>8</v>
      </c>
      <c r="L97" s="221" t="s">
        <v>8</v>
      </c>
      <c r="M97" s="221" t="s">
        <v>8</v>
      </c>
      <c r="N97" s="221" t="s">
        <v>8</v>
      </c>
      <c r="O97" s="221">
        <v>731.3</v>
      </c>
      <c r="P97" s="221">
        <v>17181.900000000001</v>
      </c>
    </row>
    <row r="98" spans="1:16" x14ac:dyDescent="0.2">
      <c r="A98" s="222"/>
      <c r="B98" s="222"/>
      <c r="C98" s="222"/>
      <c r="D98" s="220" t="s">
        <v>135</v>
      </c>
      <c r="E98" s="221">
        <v>32326.1</v>
      </c>
      <c r="F98" s="221">
        <v>20285.900000000001</v>
      </c>
      <c r="G98" s="221">
        <v>20232.5</v>
      </c>
      <c r="H98" s="221" t="s">
        <v>2</v>
      </c>
      <c r="I98" s="221" t="s">
        <v>2</v>
      </c>
      <c r="J98" s="221" t="s">
        <v>8</v>
      </c>
      <c r="K98" s="221" t="s">
        <v>8</v>
      </c>
      <c r="L98" s="221" t="s">
        <v>8</v>
      </c>
      <c r="M98" s="221" t="s">
        <v>8</v>
      </c>
      <c r="N98" s="221" t="s">
        <v>8</v>
      </c>
      <c r="O98" s="221">
        <v>667.1</v>
      </c>
      <c r="P98" s="221">
        <v>11373.1</v>
      </c>
    </row>
    <row r="99" spans="1:16" x14ac:dyDescent="0.2">
      <c r="A99" s="222"/>
      <c r="B99" s="222"/>
      <c r="C99" s="222"/>
      <c r="D99" s="220" t="s">
        <v>136</v>
      </c>
      <c r="E99" s="221" t="s">
        <v>2</v>
      </c>
      <c r="F99" s="221" t="s">
        <v>2</v>
      </c>
      <c r="G99" s="221" t="s">
        <v>8</v>
      </c>
      <c r="H99" s="221" t="s">
        <v>8</v>
      </c>
      <c r="I99" s="221" t="s">
        <v>2</v>
      </c>
      <c r="J99" s="221" t="s">
        <v>8</v>
      </c>
      <c r="K99" s="221" t="s">
        <v>2</v>
      </c>
      <c r="L99" s="221" t="s">
        <v>2</v>
      </c>
      <c r="M99" s="221" t="s">
        <v>2</v>
      </c>
      <c r="N99" s="221" t="s">
        <v>8</v>
      </c>
      <c r="O99" s="221" t="s">
        <v>2</v>
      </c>
      <c r="P99" s="221" t="s">
        <v>2</v>
      </c>
    </row>
    <row r="100" spans="1:16" x14ac:dyDescent="0.2">
      <c r="A100" s="222"/>
      <c r="B100" s="222"/>
      <c r="C100" s="222"/>
      <c r="D100" s="220" t="s">
        <v>137</v>
      </c>
      <c r="E100" s="221">
        <v>1025711.2</v>
      </c>
      <c r="F100" s="221">
        <v>362922.9</v>
      </c>
      <c r="G100" s="221" t="s">
        <v>2</v>
      </c>
      <c r="H100" s="221" t="s">
        <v>2</v>
      </c>
      <c r="I100" s="221">
        <v>129861.1</v>
      </c>
      <c r="J100" s="221">
        <v>245.3</v>
      </c>
      <c r="K100" s="221" t="s">
        <v>2</v>
      </c>
      <c r="L100" s="221" t="s">
        <v>2</v>
      </c>
      <c r="M100" s="221" t="s">
        <v>2</v>
      </c>
      <c r="N100" s="221">
        <v>1605.2</v>
      </c>
      <c r="O100" s="221">
        <v>37460.1</v>
      </c>
      <c r="P100" s="221">
        <v>591176</v>
      </c>
    </row>
    <row r="101" spans="1:16" x14ac:dyDescent="0.2">
      <c r="A101" s="222"/>
      <c r="B101" s="222"/>
      <c r="C101" s="220" t="s">
        <v>138</v>
      </c>
      <c r="D101" s="220"/>
      <c r="E101" s="221">
        <v>165364.4</v>
      </c>
      <c r="F101" s="221">
        <v>89378.8</v>
      </c>
      <c r="G101" s="221">
        <v>61670.9</v>
      </c>
      <c r="H101" s="221">
        <v>700.2</v>
      </c>
      <c r="I101" s="221">
        <v>27007.7</v>
      </c>
      <c r="J101" s="221" t="s">
        <v>2</v>
      </c>
      <c r="K101" s="221">
        <v>171.5</v>
      </c>
      <c r="L101" s="221" t="s">
        <v>2</v>
      </c>
      <c r="M101" s="221" t="s">
        <v>2</v>
      </c>
      <c r="N101" s="221" t="s">
        <v>2</v>
      </c>
      <c r="O101" s="221" t="s">
        <v>2</v>
      </c>
      <c r="P101" s="221">
        <v>58740.2</v>
      </c>
    </row>
    <row r="102" spans="1:16" x14ac:dyDescent="0.2">
      <c r="A102" s="222"/>
      <c r="B102" s="222"/>
      <c r="C102" s="222"/>
      <c r="D102" s="220" t="s">
        <v>139</v>
      </c>
      <c r="E102" s="221">
        <v>29852.7</v>
      </c>
      <c r="F102" s="221">
        <v>3719.5</v>
      </c>
      <c r="G102" s="221">
        <v>729.4</v>
      </c>
      <c r="H102" s="221">
        <v>304.8</v>
      </c>
      <c r="I102" s="221">
        <v>2685.3</v>
      </c>
      <c r="J102" s="221" t="s">
        <v>8</v>
      </c>
      <c r="K102" s="221" t="s">
        <v>8</v>
      </c>
      <c r="L102" s="221" t="s">
        <v>8</v>
      </c>
      <c r="M102" s="221" t="s">
        <v>2</v>
      </c>
      <c r="N102" s="221" t="s">
        <v>8</v>
      </c>
      <c r="O102" s="221" t="s">
        <v>2</v>
      </c>
      <c r="P102" s="221">
        <v>17138.3</v>
      </c>
    </row>
    <row r="103" spans="1:16" x14ac:dyDescent="0.2">
      <c r="A103" s="222"/>
      <c r="B103" s="222"/>
      <c r="C103" s="222"/>
      <c r="D103" s="220" t="s">
        <v>140</v>
      </c>
      <c r="E103" s="221">
        <v>4817.8999999999996</v>
      </c>
      <c r="F103" s="221" t="s">
        <v>8</v>
      </c>
      <c r="G103" s="221" t="s">
        <v>8</v>
      </c>
      <c r="H103" s="221" t="s">
        <v>8</v>
      </c>
      <c r="I103" s="221" t="s">
        <v>8</v>
      </c>
      <c r="J103" s="221" t="s">
        <v>8</v>
      </c>
      <c r="K103" s="221" t="s">
        <v>8</v>
      </c>
      <c r="L103" s="221" t="s">
        <v>8</v>
      </c>
      <c r="M103" s="221" t="s">
        <v>2</v>
      </c>
      <c r="N103" s="221" t="s">
        <v>8</v>
      </c>
      <c r="O103" s="221" t="s">
        <v>8</v>
      </c>
      <c r="P103" s="221" t="s">
        <v>2</v>
      </c>
    </row>
    <row r="104" spans="1:16" x14ac:dyDescent="0.2">
      <c r="A104" s="222"/>
      <c r="B104" s="222"/>
      <c r="C104" s="222"/>
      <c r="D104" s="220" t="s">
        <v>141</v>
      </c>
      <c r="E104" s="221">
        <v>130693.8</v>
      </c>
      <c r="F104" s="221">
        <v>85659.3</v>
      </c>
      <c r="G104" s="221">
        <v>60941.5</v>
      </c>
      <c r="H104" s="221">
        <v>395.4</v>
      </c>
      <c r="I104" s="221">
        <v>24322.400000000001</v>
      </c>
      <c r="J104" s="221" t="s">
        <v>2</v>
      </c>
      <c r="K104" s="221">
        <v>171.5</v>
      </c>
      <c r="L104" s="221" t="s">
        <v>2</v>
      </c>
      <c r="M104" s="221">
        <v>2237.9</v>
      </c>
      <c r="N104" s="221" t="s">
        <v>2</v>
      </c>
      <c r="O104" s="221">
        <v>5261.4</v>
      </c>
      <c r="P104" s="221" t="s">
        <v>2</v>
      </c>
    </row>
    <row r="106" spans="1:16" ht="409.6" hidden="1" customHeight="1" x14ac:dyDescent="0.2">
      <c r="E106" s="223"/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</row>
    <row r="107" spans="1:16" x14ac:dyDescent="0.2">
      <c r="A107" s="203" t="s">
        <v>307</v>
      </c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</row>
    <row r="108" spans="1:16" x14ac:dyDescent="0.2">
      <c r="A108" s="218" t="s">
        <v>143</v>
      </c>
    </row>
    <row r="109" spans="1:16" x14ac:dyDescent="0.2">
      <c r="A109" s="203" t="s">
        <v>308</v>
      </c>
    </row>
    <row r="110" spans="1:16" x14ac:dyDescent="0.2">
      <c r="A110" s="218" t="s">
        <v>144</v>
      </c>
    </row>
  </sheetData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K1"/>
    </sheetView>
  </sheetViews>
  <sheetFormatPr defaultRowHeight="12.75" x14ac:dyDescent="0.2"/>
  <cols>
    <col min="1" max="1" width="62.42578125" style="203" customWidth="1"/>
    <col min="2" max="2" width="21.7109375" style="203" customWidth="1"/>
    <col min="3" max="5" width="23.140625" style="203" customWidth="1"/>
    <col min="6" max="16384" width="9.140625" style="203"/>
  </cols>
  <sheetData>
    <row r="1" spans="1:10" x14ac:dyDescent="0.2">
      <c r="A1" s="16" t="s">
        <v>160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x14ac:dyDescent="0.2">
      <c r="A2" s="202" t="s">
        <v>161</v>
      </c>
      <c r="B2" s="202"/>
      <c r="C2" s="202"/>
      <c r="D2" s="202"/>
      <c r="E2" s="202"/>
      <c r="F2" s="202"/>
      <c r="G2" s="202"/>
    </row>
    <row r="4" spans="1:10" ht="25.5" customHeight="1" x14ac:dyDescent="0.2">
      <c r="A4" s="204" t="s">
        <v>262</v>
      </c>
      <c r="B4" s="205" t="s">
        <v>309</v>
      </c>
      <c r="C4" s="206" t="s">
        <v>310</v>
      </c>
      <c r="D4" s="207"/>
      <c r="E4" s="208"/>
    </row>
    <row r="5" spans="1:10" ht="60" customHeight="1" x14ac:dyDescent="0.2">
      <c r="A5" s="209"/>
      <c r="B5" s="210"/>
      <c r="C5" s="211" t="s">
        <v>311</v>
      </c>
      <c r="D5" s="211" t="s">
        <v>312</v>
      </c>
      <c r="E5" s="211" t="s">
        <v>313</v>
      </c>
    </row>
    <row r="6" spans="1:10" ht="32.25" customHeight="1" x14ac:dyDescent="0.2">
      <c r="A6" s="212"/>
      <c r="B6" s="206" t="s">
        <v>314</v>
      </c>
      <c r="C6" s="213"/>
      <c r="D6" s="213"/>
      <c r="E6" s="214"/>
    </row>
    <row r="7" spans="1:10" x14ac:dyDescent="0.2">
      <c r="A7" s="71" t="s">
        <v>0</v>
      </c>
      <c r="B7" s="215">
        <v>17943044.600000001</v>
      </c>
      <c r="C7" s="215">
        <v>5403123.5</v>
      </c>
      <c r="D7" s="215">
        <v>2824367.8</v>
      </c>
      <c r="E7" s="215">
        <v>9715553.3000000007</v>
      </c>
    </row>
    <row r="8" spans="1:10" x14ac:dyDescent="0.2">
      <c r="A8" s="72" t="s">
        <v>13</v>
      </c>
      <c r="B8" s="215"/>
      <c r="C8" s="215"/>
      <c r="D8" s="215"/>
      <c r="E8" s="215"/>
    </row>
    <row r="9" spans="1:10" x14ac:dyDescent="0.2">
      <c r="A9" s="73" t="s">
        <v>1</v>
      </c>
      <c r="B9" s="215">
        <v>11782491.699999999</v>
      </c>
      <c r="C9" s="215">
        <v>1015409</v>
      </c>
      <c r="D9" s="215">
        <v>1845877.9</v>
      </c>
      <c r="E9" s="215">
        <v>8921204.8000000007</v>
      </c>
    </row>
    <row r="10" spans="1:10" x14ac:dyDescent="0.2">
      <c r="A10" s="74" t="s">
        <v>14</v>
      </c>
      <c r="B10" s="215"/>
      <c r="C10" s="215"/>
      <c r="D10" s="215"/>
      <c r="E10" s="215"/>
    </row>
    <row r="11" spans="1:10" x14ac:dyDescent="0.2">
      <c r="A11" s="73" t="s">
        <v>15</v>
      </c>
      <c r="B11" s="215">
        <v>1040287.9</v>
      </c>
      <c r="C11" s="215">
        <v>32236.6</v>
      </c>
      <c r="D11" s="215">
        <v>87572.5</v>
      </c>
      <c r="E11" s="215">
        <v>920478.8</v>
      </c>
    </row>
    <row r="12" spans="1:10" x14ac:dyDescent="0.2">
      <c r="A12" s="74" t="s">
        <v>16</v>
      </c>
      <c r="B12" s="215"/>
      <c r="C12" s="215"/>
      <c r="D12" s="215"/>
      <c r="E12" s="215"/>
    </row>
    <row r="13" spans="1:10" x14ac:dyDescent="0.2">
      <c r="A13" s="73" t="s">
        <v>17</v>
      </c>
      <c r="B13" s="215">
        <v>1117086.6000000001</v>
      </c>
      <c r="C13" s="215">
        <v>114250.1</v>
      </c>
      <c r="D13" s="215">
        <v>185695.2</v>
      </c>
      <c r="E13" s="215">
        <v>817141.3</v>
      </c>
    </row>
    <row r="14" spans="1:10" x14ac:dyDescent="0.2">
      <c r="A14" s="74" t="s">
        <v>17</v>
      </c>
      <c r="B14" s="215"/>
      <c r="C14" s="215"/>
      <c r="D14" s="215"/>
      <c r="E14" s="215"/>
    </row>
    <row r="15" spans="1:10" x14ac:dyDescent="0.2">
      <c r="A15" s="73" t="s">
        <v>18</v>
      </c>
      <c r="B15" s="215">
        <v>2511030.2000000002</v>
      </c>
      <c r="C15" s="215">
        <v>276131.40000000002</v>
      </c>
      <c r="D15" s="215">
        <v>654591.30000000005</v>
      </c>
      <c r="E15" s="215">
        <v>1580307.5</v>
      </c>
    </row>
    <row r="16" spans="1:10" x14ac:dyDescent="0.2">
      <c r="A16" s="74" t="s">
        <v>18</v>
      </c>
      <c r="B16" s="215"/>
      <c r="C16" s="215"/>
      <c r="D16" s="215"/>
      <c r="E16" s="215"/>
    </row>
    <row r="17" spans="1:5" x14ac:dyDescent="0.2">
      <c r="A17" s="73" t="s">
        <v>19</v>
      </c>
      <c r="B17" s="215">
        <v>7114087</v>
      </c>
      <c r="C17" s="215">
        <v>592790.9</v>
      </c>
      <c r="D17" s="215">
        <v>918018.9</v>
      </c>
      <c r="E17" s="215">
        <v>5603277.2000000002</v>
      </c>
    </row>
    <row r="18" spans="1:5" x14ac:dyDescent="0.2">
      <c r="A18" s="74" t="s">
        <v>20</v>
      </c>
      <c r="B18" s="215"/>
      <c r="C18" s="215"/>
      <c r="D18" s="215"/>
      <c r="E18" s="215"/>
    </row>
    <row r="19" spans="1:5" x14ac:dyDescent="0.2">
      <c r="A19" s="73" t="s">
        <v>3</v>
      </c>
      <c r="B19" s="215">
        <v>530169</v>
      </c>
      <c r="C19" s="215">
        <v>281375</v>
      </c>
      <c r="D19" s="215">
        <v>115028</v>
      </c>
      <c r="E19" s="215">
        <v>133766</v>
      </c>
    </row>
    <row r="20" spans="1:5" x14ac:dyDescent="0.2">
      <c r="A20" s="74" t="s">
        <v>21</v>
      </c>
      <c r="B20" s="215"/>
      <c r="C20" s="215"/>
      <c r="D20" s="215"/>
      <c r="E20" s="215"/>
    </row>
    <row r="21" spans="1:5" x14ac:dyDescent="0.2">
      <c r="A21" s="73" t="s">
        <v>4</v>
      </c>
      <c r="B21" s="215">
        <v>5630383.9000000004</v>
      </c>
      <c r="C21" s="215">
        <v>4106339.5</v>
      </c>
      <c r="D21" s="215">
        <v>863461.9</v>
      </c>
      <c r="E21" s="215">
        <v>660582.5</v>
      </c>
    </row>
    <row r="22" spans="1:5" x14ac:dyDescent="0.2">
      <c r="A22" s="74" t="s">
        <v>22</v>
      </c>
      <c r="B22" s="215"/>
      <c r="C22" s="215"/>
      <c r="D22" s="215"/>
      <c r="E22" s="215"/>
    </row>
    <row r="23" spans="1:5" x14ac:dyDescent="0.2">
      <c r="A23" s="73" t="s">
        <v>6</v>
      </c>
      <c r="B23" s="215">
        <v>4196838.9000000004</v>
      </c>
      <c r="C23" s="215">
        <v>3132605</v>
      </c>
      <c r="D23" s="215">
        <v>617975.9</v>
      </c>
      <c r="E23" s="215">
        <v>446258</v>
      </c>
    </row>
    <row r="24" spans="1:5" x14ac:dyDescent="0.2">
      <c r="A24" s="74" t="s">
        <v>29</v>
      </c>
      <c r="B24" s="215"/>
      <c r="C24" s="215"/>
      <c r="D24" s="215"/>
      <c r="E24" s="215"/>
    </row>
    <row r="25" spans="1:5" x14ac:dyDescent="0.2">
      <c r="A25" s="73" t="s">
        <v>7</v>
      </c>
      <c r="B25" s="215">
        <v>3897642.2</v>
      </c>
      <c r="C25" s="75">
        <v>2942744.7</v>
      </c>
      <c r="D25" s="75" t="s">
        <v>2</v>
      </c>
      <c r="E25" s="75" t="s">
        <v>2</v>
      </c>
    </row>
    <row r="26" spans="1:5" x14ac:dyDescent="0.2">
      <c r="A26" s="74" t="s">
        <v>30</v>
      </c>
      <c r="B26" s="215"/>
      <c r="C26" s="75"/>
      <c r="D26" s="75"/>
      <c r="E26" s="75"/>
    </row>
    <row r="27" spans="1:5" x14ac:dyDescent="0.2">
      <c r="A27" s="73" t="s">
        <v>23</v>
      </c>
      <c r="B27" s="75" t="s">
        <v>2</v>
      </c>
      <c r="C27" s="75" t="s">
        <v>2</v>
      </c>
      <c r="D27" s="75" t="s">
        <v>2</v>
      </c>
      <c r="E27" s="75" t="s">
        <v>2</v>
      </c>
    </row>
    <row r="28" spans="1:5" x14ac:dyDescent="0.2">
      <c r="A28" s="74" t="s">
        <v>189</v>
      </c>
      <c r="B28" s="75"/>
      <c r="C28" s="75"/>
      <c r="D28" s="75"/>
      <c r="E28" s="75"/>
    </row>
    <row r="29" spans="1:5" x14ac:dyDescent="0.2">
      <c r="A29" s="73" t="s">
        <v>24</v>
      </c>
      <c r="B29" s="75">
        <v>137079.4</v>
      </c>
      <c r="C29" s="75">
        <v>125049.60000000001</v>
      </c>
      <c r="D29" s="75" t="s">
        <v>2</v>
      </c>
      <c r="E29" s="75" t="s">
        <v>2</v>
      </c>
    </row>
    <row r="30" spans="1:5" x14ac:dyDescent="0.2">
      <c r="A30" s="74" t="s">
        <v>190</v>
      </c>
      <c r="B30" s="75"/>
      <c r="C30" s="75"/>
      <c r="D30" s="75"/>
      <c r="E30" s="75"/>
    </row>
    <row r="31" spans="1:5" x14ac:dyDescent="0.2">
      <c r="A31" s="73" t="s">
        <v>25</v>
      </c>
      <c r="B31" s="75">
        <v>3265330.7</v>
      </c>
      <c r="C31" s="75">
        <v>2497223.5</v>
      </c>
      <c r="D31" s="75">
        <v>465815.8</v>
      </c>
      <c r="E31" s="75">
        <v>302291.40000000002</v>
      </c>
    </row>
    <row r="32" spans="1:5" x14ac:dyDescent="0.2">
      <c r="A32" s="74" t="s">
        <v>191</v>
      </c>
      <c r="B32" s="75"/>
      <c r="C32" s="75"/>
      <c r="D32" s="75"/>
      <c r="E32" s="75"/>
    </row>
    <row r="33" spans="1:5" x14ac:dyDescent="0.2">
      <c r="A33" s="73" t="s">
        <v>27</v>
      </c>
      <c r="B33" s="75" t="s">
        <v>2</v>
      </c>
      <c r="C33" s="75" t="s">
        <v>2</v>
      </c>
      <c r="D33" s="75" t="s">
        <v>2</v>
      </c>
      <c r="E33" s="75" t="s">
        <v>2</v>
      </c>
    </row>
    <row r="34" spans="1:5" x14ac:dyDescent="0.2">
      <c r="A34" s="74" t="s">
        <v>192</v>
      </c>
      <c r="B34" s="75"/>
      <c r="C34" s="75"/>
      <c r="D34" s="75"/>
      <c r="E34" s="75"/>
    </row>
    <row r="35" spans="1:5" x14ac:dyDescent="0.2">
      <c r="A35" s="73" t="s">
        <v>26</v>
      </c>
      <c r="B35" s="75" t="s">
        <v>2</v>
      </c>
      <c r="C35" s="75" t="s">
        <v>2</v>
      </c>
      <c r="D35" s="75" t="s">
        <v>2</v>
      </c>
      <c r="E35" s="75" t="s">
        <v>2</v>
      </c>
    </row>
    <row r="36" spans="1:5" x14ac:dyDescent="0.2">
      <c r="A36" s="74" t="s">
        <v>193</v>
      </c>
      <c r="B36" s="75"/>
      <c r="C36" s="75"/>
      <c r="D36" s="75"/>
      <c r="E36" s="75"/>
    </row>
    <row r="37" spans="1:5" x14ac:dyDescent="0.2">
      <c r="A37" s="73" t="s">
        <v>28</v>
      </c>
      <c r="B37" s="75">
        <v>366839.9</v>
      </c>
      <c r="C37" s="75">
        <v>290158</v>
      </c>
      <c r="D37" s="75">
        <v>46308.3</v>
      </c>
      <c r="E37" s="75">
        <v>30373.599999999999</v>
      </c>
    </row>
    <row r="38" spans="1:5" x14ac:dyDescent="0.2">
      <c r="A38" s="74" t="s">
        <v>194</v>
      </c>
      <c r="B38" s="75"/>
      <c r="C38" s="75"/>
      <c r="D38" s="75"/>
      <c r="E38" s="75"/>
    </row>
    <row r="39" spans="1:5" x14ac:dyDescent="0.2">
      <c r="A39" s="73" t="s">
        <v>9</v>
      </c>
      <c r="B39" s="75">
        <v>299196.7</v>
      </c>
      <c r="C39" s="75">
        <v>189860.3</v>
      </c>
      <c r="D39" s="75" t="s">
        <v>2</v>
      </c>
      <c r="E39" s="75" t="s">
        <v>2</v>
      </c>
    </row>
    <row r="40" spans="1:5" x14ac:dyDescent="0.2">
      <c r="A40" s="73" t="s">
        <v>31</v>
      </c>
      <c r="B40" s="215"/>
      <c r="C40" s="215"/>
      <c r="D40" s="215"/>
      <c r="E40" s="215"/>
    </row>
    <row r="41" spans="1:5" x14ac:dyDescent="0.2">
      <c r="A41" s="73" t="s">
        <v>5</v>
      </c>
      <c r="B41" s="215">
        <v>1433545</v>
      </c>
      <c r="C41" s="215">
        <v>973734.5</v>
      </c>
      <c r="D41" s="215">
        <v>245486</v>
      </c>
      <c r="E41" s="215">
        <v>214324.5</v>
      </c>
    </row>
    <row r="42" spans="1:5" x14ac:dyDescent="0.2">
      <c r="A42" s="74" t="s">
        <v>32</v>
      </c>
      <c r="B42" s="215"/>
      <c r="C42" s="215"/>
      <c r="D42" s="215"/>
      <c r="E42" s="215"/>
    </row>
    <row r="44" spans="1:5" x14ac:dyDescent="0.2">
      <c r="A44" s="216"/>
    </row>
    <row r="45" spans="1:5" x14ac:dyDescent="0.2">
      <c r="A45" s="217"/>
    </row>
    <row r="47" spans="1:5" x14ac:dyDescent="0.2">
      <c r="A47" s="218"/>
    </row>
    <row r="49" spans="1:1" x14ac:dyDescent="0.2">
      <c r="A49" s="21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sqref="A1:K2"/>
    </sheetView>
  </sheetViews>
  <sheetFormatPr defaultRowHeight="12.75" x14ac:dyDescent="0.2"/>
  <cols>
    <col min="1" max="1" width="42.28515625" style="17" customWidth="1"/>
    <col min="2" max="2" width="20" style="17" customWidth="1"/>
    <col min="3" max="3" width="21.140625" style="17" customWidth="1"/>
    <col min="4" max="4" width="20.7109375" style="17" customWidth="1"/>
    <col min="5" max="5" width="20.28515625" style="17" customWidth="1"/>
    <col min="6" max="16384" width="9.140625" style="17"/>
  </cols>
  <sheetData>
    <row r="1" spans="1:11" x14ac:dyDescent="0.2">
      <c r="A1" s="267" t="s">
        <v>145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x14ac:dyDescent="0.2">
      <c r="A2" s="273" t="s">
        <v>146</v>
      </c>
      <c r="B2" s="273"/>
      <c r="C2" s="273"/>
      <c r="D2" s="273"/>
      <c r="E2" s="273"/>
      <c r="F2" s="273"/>
      <c r="G2" s="273"/>
    </row>
    <row r="4" spans="1:11" ht="30.75" customHeight="1" x14ac:dyDescent="0.2">
      <c r="A4" s="268" t="s">
        <v>262</v>
      </c>
      <c r="B4" s="268" t="s">
        <v>309</v>
      </c>
      <c r="C4" s="270" t="s">
        <v>310</v>
      </c>
      <c r="D4" s="271"/>
      <c r="E4" s="272"/>
    </row>
    <row r="5" spans="1:11" ht="51" x14ac:dyDescent="0.2">
      <c r="A5" s="274"/>
      <c r="B5" s="269"/>
      <c r="C5" s="69" t="s">
        <v>311</v>
      </c>
      <c r="D5" s="69" t="s">
        <v>312</v>
      </c>
      <c r="E5" s="69" t="s">
        <v>313</v>
      </c>
    </row>
    <row r="6" spans="1:11" ht="28.5" customHeight="1" x14ac:dyDescent="0.2">
      <c r="A6" s="274"/>
      <c r="B6" s="270" t="s">
        <v>278</v>
      </c>
      <c r="C6" s="275"/>
      <c r="D6" s="275"/>
      <c r="E6" s="276"/>
    </row>
    <row r="7" spans="1:11" x14ac:dyDescent="0.2">
      <c r="A7" s="60" t="s">
        <v>33</v>
      </c>
      <c r="B7" s="76">
        <v>8376469.4000000004</v>
      </c>
      <c r="C7" s="76">
        <v>4636549.3</v>
      </c>
      <c r="D7" s="76">
        <v>1730196.6</v>
      </c>
      <c r="E7" s="76">
        <v>2009723.5</v>
      </c>
    </row>
    <row r="8" spans="1:11" x14ac:dyDescent="0.2">
      <c r="A8" s="62" t="s">
        <v>37</v>
      </c>
      <c r="B8" s="76"/>
      <c r="C8" s="76"/>
      <c r="D8" s="76"/>
      <c r="E8" s="76"/>
    </row>
    <row r="9" spans="1:11" x14ac:dyDescent="0.2">
      <c r="A9" s="63" t="s">
        <v>38</v>
      </c>
      <c r="B9" s="77">
        <v>1168658.8</v>
      </c>
      <c r="C9" s="77">
        <v>985973.4</v>
      </c>
      <c r="D9" s="77">
        <v>95449.2</v>
      </c>
      <c r="E9" s="77">
        <v>87236.2</v>
      </c>
    </row>
    <row r="10" spans="1:11" ht="25.5" x14ac:dyDescent="0.2">
      <c r="A10" s="65" t="s">
        <v>39</v>
      </c>
      <c r="B10" s="77"/>
      <c r="C10" s="77"/>
      <c r="D10" s="77"/>
      <c r="E10" s="77"/>
    </row>
    <row r="11" spans="1:11" x14ac:dyDescent="0.2">
      <c r="A11" s="63" t="s">
        <v>34</v>
      </c>
      <c r="B11" s="77">
        <v>2052819</v>
      </c>
      <c r="C11" s="77">
        <v>442261.5</v>
      </c>
      <c r="D11" s="77">
        <v>800156.9</v>
      </c>
      <c r="E11" s="77">
        <v>810400.6</v>
      </c>
    </row>
    <row r="12" spans="1:11" x14ac:dyDescent="0.2">
      <c r="A12" s="63" t="s">
        <v>41</v>
      </c>
      <c r="B12" s="77"/>
      <c r="C12" s="77"/>
      <c r="D12" s="77"/>
      <c r="E12" s="77"/>
    </row>
    <row r="13" spans="1:11" x14ac:dyDescent="0.2">
      <c r="A13" s="66" t="s">
        <v>42</v>
      </c>
      <c r="B13" s="77">
        <v>486605.3</v>
      </c>
      <c r="C13" s="77">
        <v>110669.2</v>
      </c>
      <c r="D13" s="77">
        <v>174841.4</v>
      </c>
      <c r="E13" s="77">
        <v>201094.7</v>
      </c>
    </row>
    <row r="14" spans="1:11" x14ac:dyDescent="0.2">
      <c r="A14" s="67" t="s">
        <v>43</v>
      </c>
      <c r="B14" s="77"/>
      <c r="C14" s="77"/>
      <c r="D14" s="77"/>
      <c r="E14" s="77"/>
    </row>
    <row r="15" spans="1:11" x14ac:dyDescent="0.2">
      <c r="A15" s="63" t="s">
        <v>35</v>
      </c>
      <c r="B15" s="77">
        <v>4196838.9000000004</v>
      </c>
      <c r="C15" s="77">
        <v>3132605</v>
      </c>
      <c r="D15" s="77">
        <v>617975.9</v>
      </c>
      <c r="E15" s="77">
        <v>446258</v>
      </c>
    </row>
    <row r="16" spans="1:11" x14ac:dyDescent="0.2">
      <c r="A16" s="65" t="s">
        <v>29</v>
      </c>
      <c r="B16" s="77"/>
      <c r="C16" s="77"/>
      <c r="D16" s="77"/>
      <c r="E16" s="77"/>
    </row>
    <row r="17" spans="1:5" x14ac:dyDescent="0.2">
      <c r="A17" s="63" t="s">
        <v>36</v>
      </c>
      <c r="B17" s="77">
        <v>958152.7</v>
      </c>
      <c r="C17" s="77">
        <v>75709.399999999994</v>
      </c>
      <c r="D17" s="77">
        <v>216614.6</v>
      </c>
      <c r="E17" s="77">
        <v>665828.69999999995</v>
      </c>
    </row>
    <row r="18" spans="1:5" x14ac:dyDescent="0.2">
      <c r="A18" s="68" t="s">
        <v>32</v>
      </c>
      <c r="B18" s="77"/>
      <c r="C18" s="77"/>
      <c r="D18" s="77"/>
      <c r="E18" s="77"/>
    </row>
  </sheetData>
  <mergeCells count="6">
    <mergeCell ref="A1:K1"/>
    <mergeCell ref="B4:B5"/>
    <mergeCell ref="C4:E4"/>
    <mergeCell ref="A2:G2"/>
    <mergeCell ref="A4:A6"/>
    <mergeCell ref="B6:E6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showGridLines="0" zoomScale="80" zoomScaleNormal="80" workbookViewId="0">
      <selection sqref="A1:G2"/>
    </sheetView>
  </sheetViews>
  <sheetFormatPr defaultColWidth="9.140625" defaultRowHeight="12.75" x14ac:dyDescent="0.2"/>
  <cols>
    <col min="1" max="1" width="10.7109375" style="37" customWidth="1"/>
    <col min="2" max="2" width="35.42578125" style="37" customWidth="1"/>
    <col min="3" max="3" width="21.85546875" style="37" customWidth="1"/>
    <col min="4" max="4" width="29.28515625" style="37" customWidth="1"/>
    <col min="5" max="8" width="21" style="37" customWidth="1"/>
    <col min="9" max="16384" width="9.140625" style="37"/>
  </cols>
  <sheetData>
    <row r="1" spans="1:8" x14ac:dyDescent="0.2">
      <c r="A1" s="56" t="s">
        <v>162</v>
      </c>
      <c r="B1" s="52"/>
      <c r="C1" s="52"/>
    </row>
    <row r="2" spans="1:8" x14ac:dyDescent="0.2">
      <c r="A2" s="277" t="s">
        <v>163</v>
      </c>
      <c r="B2" s="277"/>
      <c r="C2" s="277"/>
      <c r="D2" s="277"/>
      <c r="E2" s="277"/>
      <c r="F2" s="277"/>
      <c r="G2" s="277"/>
    </row>
    <row r="3" spans="1:8" x14ac:dyDescent="0.2">
      <c r="A3" s="53"/>
      <c r="B3" s="53"/>
      <c r="C3" s="53"/>
      <c r="D3" s="53"/>
      <c r="E3" s="53"/>
      <c r="F3" s="53"/>
      <c r="G3" s="53"/>
    </row>
    <row r="4" spans="1:8" ht="42" customHeight="1" x14ac:dyDescent="0.2">
      <c r="A4" s="285" t="s">
        <v>250</v>
      </c>
      <c r="B4" s="286"/>
      <c r="C4" s="286"/>
      <c r="D4" s="287"/>
      <c r="E4" s="278" t="s">
        <v>291</v>
      </c>
      <c r="F4" s="280" t="s">
        <v>292</v>
      </c>
      <c r="G4" s="281"/>
      <c r="H4" s="282"/>
    </row>
    <row r="5" spans="1:8" ht="66.75" customHeight="1" x14ac:dyDescent="0.2">
      <c r="A5" s="288"/>
      <c r="B5" s="289"/>
      <c r="C5" s="289"/>
      <c r="D5" s="290"/>
      <c r="E5" s="279"/>
      <c r="F5" s="57" t="s">
        <v>293</v>
      </c>
      <c r="G5" s="57" t="s">
        <v>294</v>
      </c>
      <c r="H5" s="57" t="s">
        <v>295</v>
      </c>
    </row>
    <row r="6" spans="1:8" ht="36" customHeight="1" x14ac:dyDescent="0.2">
      <c r="A6" s="291"/>
      <c r="B6" s="292"/>
      <c r="C6" s="292"/>
      <c r="D6" s="293"/>
      <c r="E6" s="280" t="s">
        <v>296</v>
      </c>
      <c r="F6" s="294"/>
      <c r="G6" s="294"/>
      <c r="H6" s="295"/>
    </row>
    <row r="7" spans="1:8" x14ac:dyDescent="0.2">
      <c r="A7" s="58" t="s">
        <v>44</v>
      </c>
      <c r="B7" s="58"/>
      <c r="C7" s="58"/>
      <c r="D7" s="58"/>
      <c r="E7" s="59">
        <v>17943044.600000001</v>
      </c>
      <c r="F7" s="59">
        <v>5403123.5</v>
      </c>
      <c r="G7" s="59">
        <v>2824367.8</v>
      </c>
      <c r="H7" s="59">
        <v>9715553.3000000007</v>
      </c>
    </row>
    <row r="8" spans="1:8" x14ac:dyDescent="0.2">
      <c r="A8" s="283"/>
      <c r="B8" s="283" t="s">
        <v>147</v>
      </c>
      <c r="C8" s="58"/>
      <c r="D8" s="58"/>
      <c r="E8" s="59">
        <v>833556.5</v>
      </c>
      <c r="F8" s="59">
        <v>327684.90000000002</v>
      </c>
      <c r="G8" s="59">
        <v>150980.79999999999</v>
      </c>
      <c r="H8" s="59">
        <v>354890.8</v>
      </c>
    </row>
    <row r="9" spans="1:8" x14ac:dyDescent="0.2">
      <c r="A9" s="284"/>
      <c r="B9" s="284"/>
      <c r="C9" s="283" t="s">
        <v>46</v>
      </c>
      <c r="D9" s="58"/>
      <c r="E9" s="59">
        <v>699403.1</v>
      </c>
      <c r="F9" s="59">
        <v>270304.3</v>
      </c>
      <c r="G9" s="59">
        <v>143619.70000000001</v>
      </c>
      <c r="H9" s="59">
        <v>285479.09999999998</v>
      </c>
    </row>
    <row r="10" spans="1:8" x14ac:dyDescent="0.2">
      <c r="A10" s="284"/>
      <c r="B10" s="284"/>
      <c r="C10" s="284"/>
      <c r="D10" s="58" t="s">
        <v>47</v>
      </c>
      <c r="E10" s="59">
        <v>70031</v>
      </c>
      <c r="F10" s="59">
        <v>1554.7</v>
      </c>
      <c r="G10" s="59">
        <v>4376.3</v>
      </c>
      <c r="H10" s="59">
        <v>64100</v>
      </c>
    </row>
    <row r="11" spans="1:8" x14ac:dyDescent="0.2">
      <c r="A11" s="284"/>
      <c r="B11" s="284"/>
      <c r="C11" s="284"/>
      <c r="D11" s="58" t="s">
        <v>48</v>
      </c>
      <c r="E11" s="59">
        <v>495371</v>
      </c>
      <c r="F11" s="59">
        <v>247531.7</v>
      </c>
      <c r="G11" s="59">
        <v>121465.8</v>
      </c>
      <c r="H11" s="59">
        <v>126373.5</v>
      </c>
    </row>
    <row r="12" spans="1:8" x14ac:dyDescent="0.2">
      <c r="A12" s="284"/>
      <c r="B12" s="284"/>
      <c r="C12" s="284"/>
      <c r="D12" s="58" t="s">
        <v>49</v>
      </c>
      <c r="E12" s="59">
        <v>23264.5</v>
      </c>
      <c r="F12" s="59" t="s">
        <v>2</v>
      </c>
      <c r="G12" s="59" t="s">
        <v>2</v>
      </c>
      <c r="H12" s="59">
        <v>15191.9</v>
      </c>
    </row>
    <row r="13" spans="1:8" x14ac:dyDescent="0.2">
      <c r="A13" s="284"/>
      <c r="B13" s="284"/>
      <c r="C13" s="284"/>
      <c r="D13" s="58" t="s">
        <v>50</v>
      </c>
      <c r="E13" s="59">
        <v>34454.5</v>
      </c>
      <c r="F13" s="59" t="s">
        <v>2</v>
      </c>
      <c r="G13" s="59" t="s">
        <v>2</v>
      </c>
      <c r="H13" s="59">
        <v>28701.8</v>
      </c>
    </row>
    <row r="14" spans="1:8" x14ac:dyDescent="0.2">
      <c r="A14" s="284"/>
      <c r="B14" s="284"/>
      <c r="C14" s="284"/>
      <c r="D14" s="58" t="s">
        <v>51</v>
      </c>
      <c r="E14" s="59">
        <v>76282.100000000006</v>
      </c>
      <c r="F14" s="59" t="s">
        <v>2</v>
      </c>
      <c r="G14" s="59" t="s">
        <v>2</v>
      </c>
      <c r="H14" s="59">
        <v>51111.9</v>
      </c>
    </row>
    <row r="15" spans="1:8" x14ac:dyDescent="0.2">
      <c r="A15" s="284"/>
      <c r="B15" s="284"/>
      <c r="C15" s="283" t="s">
        <v>148</v>
      </c>
      <c r="D15" s="58"/>
      <c r="E15" s="59">
        <v>134153.4</v>
      </c>
      <c r="F15" s="59">
        <v>57380.6</v>
      </c>
      <c r="G15" s="59">
        <v>7361.1</v>
      </c>
      <c r="H15" s="59">
        <v>69411.7</v>
      </c>
    </row>
    <row r="16" spans="1:8" x14ac:dyDescent="0.2">
      <c r="A16" s="284"/>
      <c r="B16" s="284"/>
      <c r="C16" s="284"/>
      <c r="D16" s="58" t="s">
        <v>53</v>
      </c>
      <c r="E16" s="59">
        <v>120623.9</v>
      </c>
      <c r="F16" s="59" t="s">
        <v>2</v>
      </c>
      <c r="G16" s="59" t="s">
        <v>2</v>
      </c>
      <c r="H16" s="59">
        <v>60105.1</v>
      </c>
    </row>
    <row r="17" spans="1:8" ht="25.5" x14ac:dyDescent="0.2">
      <c r="A17" s="284"/>
      <c r="B17" s="284"/>
      <c r="C17" s="284"/>
      <c r="D17" s="58" t="s">
        <v>54</v>
      </c>
      <c r="E17" s="59">
        <v>13529.5</v>
      </c>
      <c r="F17" s="59" t="s">
        <v>2</v>
      </c>
      <c r="G17" s="59" t="s">
        <v>2</v>
      </c>
      <c r="H17" s="59">
        <v>9306.6</v>
      </c>
    </row>
    <row r="18" spans="1:8" x14ac:dyDescent="0.2">
      <c r="A18" s="284"/>
      <c r="B18" s="283" t="s">
        <v>55</v>
      </c>
      <c r="C18" s="58"/>
      <c r="D18" s="58"/>
      <c r="E18" s="59">
        <v>6878354.2000000002</v>
      </c>
      <c r="F18" s="59">
        <v>2316654.5</v>
      </c>
      <c r="G18" s="59">
        <v>1136826.1000000001</v>
      </c>
      <c r="H18" s="59">
        <v>3424873.6</v>
      </c>
    </row>
    <row r="19" spans="1:8" x14ac:dyDescent="0.2">
      <c r="A19" s="284"/>
      <c r="B19" s="284"/>
      <c r="C19" s="283" t="s">
        <v>56</v>
      </c>
      <c r="D19" s="58"/>
      <c r="E19" s="59">
        <v>304952.09999999998</v>
      </c>
      <c r="F19" s="59">
        <v>62987.199999999997</v>
      </c>
      <c r="G19" s="59">
        <v>38013.199999999997</v>
      </c>
      <c r="H19" s="59">
        <v>203951.7</v>
      </c>
    </row>
    <row r="20" spans="1:8" x14ac:dyDescent="0.2">
      <c r="A20" s="284"/>
      <c r="B20" s="284"/>
      <c r="C20" s="284"/>
      <c r="D20" s="58" t="s">
        <v>57</v>
      </c>
      <c r="E20" s="59">
        <v>10709.3</v>
      </c>
      <c r="F20" s="59" t="s">
        <v>2</v>
      </c>
      <c r="G20" s="59" t="s">
        <v>2</v>
      </c>
      <c r="H20" s="59">
        <v>10097.1</v>
      </c>
    </row>
    <row r="21" spans="1:8" x14ac:dyDescent="0.2">
      <c r="A21" s="284"/>
      <c r="B21" s="284"/>
      <c r="C21" s="284"/>
      <c r="D21" s="58" t="s">
        <v>58</v>
      </c>
      <c r="E21" s="59" t="s">
        <v>2</v>
      </c>
      <c r="F21" s="59">
        <v>62.3</v>
      </c>
      <c r="G21" s="59" t="s">
        <v>2</v>
      </c>
      <c r="H21" s="59">
        <v>22629</v>
      </c>
    </row>
    <row r="22" spans="1:8" x14ac:dyDescent="0.2">
      <c r="A22" s="284"/>
      <c r="B22" s="284"/>
      <c r="C22" s="284"/>
      <c r="D22" s="58" t="s">
        <v>59</v>
      </c>
      <c r="E22" s="59">
        <v>29424.6</v>
      </c>
      <c r="F22" s="59" t="s">
        <v>2</v>
      </c>
      <c r="G22" s="59">
        <v>4430.3</v>
      </c>
      <c r="H22" s="59" t="s">
        <v>2</v>
      </c>
    </row>
    <row r="23" spans="1:8" x14ac:dyDescent="0.2">
      <c r="A23" s="284"/>
      <c r="B23" s="284"/>
      <c r="C23" s="284"/>
      <c r="D23" s="58" t="s">
        <v>60</v>
      </c>
      <c r="E23" s="59">
        <v>91608.6</v>
      </c>
      <c r="F23" s="59">
        <v>23955.3</v>
      </c>
      <c r="G23" s="59">
        <v>19015.099999999999</v>
      </c>
      <c r="H23" s="59">
        <v>48638.2</v>
      </c>
    </row>
    <row r="24" spans="1:8" x14ac:dyDescent="0.2">
      <c r="A24" s="284"/>
      <c r="B24" s="284"/>
      <c r="C24" s="284"/>
      <c r="D24" s="58" t="s">
        <v>61</v>
      </c>
      <c r="E24" s="59">
        <v>55149.599999999999</v>
      </c>
      <c r="F24" s="59">
        <v>37913</v>
      </c>
      <c r="G24" s="59">
        <v>9327.2000000000007</v>
      </c>
      <c r="H24" s="59">
        <v>7909.4</v>
      </c>
    </row>
    <row r="25" spans="1:8" x14ac:dyDescent="0.2">
      <c r="A25" s="284"/>
      <c r="B25" s="284"/>
      <c r="C25" s="284"/>
      <c r="D25" s="58" t="s">
        <v>62</v>
      </c>
      <c r="E25" s="59" t="s">
        <v>2</v>
      </c>
      <c r="F25" s="59">
        <v>210.8</v>
      </c>
      <c r="G25" s="59">
        <v>4236</v>
      </c>
      <c r="H25" s="59" t="s">
        <v>2</v>
      </c>
    </row>
    <row r="26" spans="1:8" x14ac:dyDescent="0.2">
      <c r="A26" s="284"/>
      <c r="B26" s="284"/>
      <c r="C26" s="283" t="s">
        <v>63</v>
      </c>
      <c r="D26" s="58"/>
      <c r="E26" s="59">
        <v>6573402.0999999996</v>
      </c>
      <c r="F26" s="59">
        <v>2253667.2999999998</v>
      </c>
      <c r="G26" s="59">
        <v>1098812.8999999999</v>
      </c>
      <c r="H26" s="59">
        <v>3220921.9</v>
      </c>
    </row>
    <row r="27" spans="1:8" ht="25.5" x14ac:dyDescent="0.2">
      <c r="A27" s="284"/>
      <c r="B27" s="284"/>
      <c r="C27" s="284"/>
      <c r="D27" s="58" t="s">
        <v>64</v>
      </c>
      <c r="E27" s="59">
        <v>5961011.4000000004</v>
      </c>
      <c r="F27" s="59">
        <v>2094761.6</v>
      </c>
      <c r="G27" s="59">
        <v>914526.7</v>
      </c>
      <c r="H27" s="59">
        <v>2951723.1</v>
      </c>
    </row>
    <row r="28" spans="1:8" ht="25.5" x14ac:dyDescent="0.2">
      <c r="A28" s="284"/>
      <c r="B28" s="284"/>
      <c r="C28" s="284"/>
      <c r="D28" s="58" t="s">
        <v>65</v>
      </c>
      <c r="E28" s="59">
        <v>295649.90000000002</v>
      </c>
      <c r="F28" s="59">
        <v>37546.800000000003</v>
      </c>
      <c r="G28" s="59">
        <v>53765.9</v>
      </c>
      <c r="H28" s="59">
        <v>204337.2</v>
      </c>
    </row>
    <row r="29" spans="1:8" ht="25.5" x14ac:dyDescent="0.2">
      <c r="A29" s="284"/>
      <c r="B29" s="284"/>
      <c r="C29" s="284"/>
      <c r="D29" s="58" t="s">
        <v>66</v>
      </c>
      <c r="E29" s="59">
        <v>316740.8</v>
      </c>
      <c r="F29" s="59">
        <v>121358.9</v>
      </c>
      <c r="G29" s="59">
        <v>130520.3</v>
      </c>
      <c r="H29" s="59">
        <v>64861.599999999999</v>
      </c>
    </row>
    <row r="30" spans="1:8" x14ac:dyDescent="0.2">
      <c r="A30" s="284"/>
      <c r="B30" s="283" t="s">
        <v>149</v>
      </c>
      <c r="C30" s="58"/>
      <c r="D30" s="58"/>
      <c r="E30" s="59">
        <v>1565389.5</v>
      </c>
      <c r="F30" s="59">
        <v>658203.19999999995</v>
      </c>
      <c r="G30" s="59">
        <v>215137.4</v>
      </c>
      <c r="H30" s="59">
        <v>692048.9</v>
      </c>
    </row>
    <row r="31" spans="1:8" x14ac:dyDescent="0.2">
      <c r="A31" s="284"/>
      <c r="B31" s="284"/>
      <c r="C31" s="283" t="s">
        <v>68</v>
      </c>
      <c r="D31" s="58"/>
      <c r="E31" s="59">
        <v>624930.6</v>
      </c>
      <c r="F31" s="59">
        <v>372720</v>
      </c>
      <c r="G31" s="59">
        <v>95861.7</v>
      </c>
      <c r="H31" s="59">
        <v>156348.9</v>
      </c>
    </row>
    <row r="32" spans="1:8" x14ac:dyDescent="0.2">
      <c r="A32" s="284"/>
      <c r="B32" s="284"/>
      <c r="C32" s="284"/>
      <c r="D32" s="58" t="s">
        <v>69</v>
      </c>
      <c r="E32" s="59">
        <v>4861.5</v>
      </c>
      <c r="F32" s="59" t="s">
        <v>2</v>
      </c>
      <c r="G32" s="59" t="s">
        <v>2</v>
      </c>
      <c r="H32" s="59">
        <v>2530.5</v>
      </c>
    </row>
    <row r="33" spans="1:8" x14ac:dyDescent="0.2">
      <c r="A33" s="284"/>
      <c r="B33" s="284"/>
      <c r="C33" s="284"/>
      <c r="D33" s="58" t="s">
        <v>70</v>
      </c>
      <c r="E33" s="59">
        <v>9173.2000000000007</v>
      </c>
      <c r="F33" s="59">
        <v>938.3</v>
      </c>
      <c r="G33" s="59">
        <v>1076.0999999999999</v>
      </c>
      <c r="H33" s="59">
        <v>7158.8</v>
      </c>
    </row>
    <row r="34" spans="1:8" x14ac:dyDescent="0.2">
      <c r="A34" s="284"/>
      <c r="B34" s="284"/>
      <c r="C34" s="284"/>
      <c r="D34" s="58" t="s">
        <v>71</v>
      </c>
      <c r="E34" s="59">
        <v>496572.6</v>
      </c>
      <c r="F34" s="59">
        <v>338169.5</v>
      </c>
      <c r="G34" s="59">
        <v>58899.5</v>
      </c>
      <c r="H34" s="59">
        <v>99503.6</v>
      </c>
    </row>
    <row r="35" spans="1:8" x14ac:dyDescent="0.2">
      <c r="A35" s="284"/>
      <c r="B35" s="284"/>
      <c r="C35" s="284"/>
      <c r="D35" s="58" t="s">
        <v>72</v>
      </c>
      <c r="E35" s="59">
        <v>114323.3</v>
      </c>
      <c r="F35" s="59" t="s">
        <v>2</v>
      </c>
      <c r="G35" s="59" t="s">
        <v>2</v>
      </c>
      <c r="H35" s="59">
        <v>47156</v>
      </c>
    </row>
    <row r="36" spans="1:8" x14ac:dyDescent="0.2">
      <c r="A36" s="284"/>
      <c r="B36" s="284"/>
      <c r="C36" s="283" t="s">
        <v>73</v>
      </c>
      <c r="D36" s="58"/>
      <c r="E36" s="59">
        <v>762879.7</v>
      </c>
      <c r="F36" s="59">
        <v>171373.2</v>
      </c>
      <c r="G36" s="59">
        <v>104352.4</v>
      </c>
      <c r="H36" s="59">
        <v>487154.1</v>
      </c>
    </row>
    <row r="37" spans="1:8" x14ac:dyDescent="0.2">
      <c r="A37" s="284"/>
      <c r="B37" s="284"/>
      <c r="C37" s="284"/>
      <c r="D37" s="58" t="s">
        <v>74</v>
      </c>
      <c r="E37" s="59">
        <v>30764.5</v>
      </c>
      <c r="F37" s="59" t="s">
        <v>2</v>
      </c>
      <c r="G37" s="59" t="s">
        <v>2</v>
      </c>
      <c r="H37" s="59">
        <v>18532.8</v>
      </c>
    </row>
    <row r="38" spans="1:8" x14ac:dyDescent="0.2">
      <c r="A38" s="284"/>
      <c r="B38" s="284"/>
      <c r="C38" s="284"/>
      <c r="D38" s="58" t="s">
        <v>75</v>
      </c>
      <c r="E38" s="59">
        <v>14295.4</v>
      </c>
      <c r="F38" s="59" t="s">
        <v>2</v>
      </c>
      <c r="G38" s="59" t="s">
        <v>2</v>
      </c>
      <c r="H38" s="59">
        <v>7170.8</v>
      </c>
    </row>
    <row r="39" spans="1:8" x14ac:dyDescent="0.2">
      <c r="A39" s="284"/>
      <c r="B39" s="284"/>
      <c r="C39" s="284"/>
      <c r="D39" s="58" t="s">
        <v>76</v>
      </c>
      <c r="E39" s="59">
        <v>543525.19999999995</v>
      </c>
      <c r="F39" s="59">
        <v>163517.29999999999</v>
      </c>
      <c r="G39" s="59">
        <v>73150.399999999994</v>
      </c>
      <c r="H39" s="59">
        <v>306857.5</v>
      </c>
    </row>
    <row r="40" spans="1:8" x14ac:dyDescent="0.2">
      <c r="A40" s="284"/>
      <c r="B40" s="284"/>
      <c r="C40" s="284"/>
      <c r="D40" s="58" t="s">
        <v>77</v>
      </c>
      <c r="E40" s="59">
        <v>174294.6</v>
      </c>
      <c r="F40" s="59">
        <v>5601.1</v>
      </c>
      <c r="G40" s="59">
        <v>14100.5</v>
      </c>
      <c r="H40" s="59">
        <v>154593</v>
      </c>
    </row>
    <row r="41" spans="1:8" x14ac:dyDescent="0.2">
      <c r="A41" s="284"/>
      <c r="B41" s="284"/>
      <c r="C41" s="283" t="s">
        <v>78</v>
      </c>
      <c r="D41" s="58"/>
      <c r="E41" s="59">
        <v>177579.2</v>
      </c>
      <c r="F41" s="59">
        <v>114110</v>
      </c>
      <c r="G41" s="59">
        <v>14923.3</v>
      </c>
      <c r="H41" s="59">
        <v>48545.9</v>
      </c>
    </row>
    <row r="42" spans="1:8" x14ac:dyDescent="0.2">
      <c r="A42" s="284"/>
      <c r="B42" s="284"/>
      <c r="C42" s="284"/>
      <c r="D42" s="58" t="s">
        <v>79</v>
      </c>
      <c r="E42" s="59">
        <v>146408.4</v>
      </c>
      <c r="F42" s="59">
        <v>102433.5</v>
      </c>
      <c r="G42" s="59">
        <v>11961.1</v>
      </c>
      <c r="H42" s="59">
        <v>32013.8</v>
      </c>
    </row>
    <row r="43" spans="1:8" x14ac:dyDescent="0.2">
      <c r="A43" s="284"/>
      <c r="B43" s="284"/>
      <c r="C43" s="284"/>
      <c r="D43" s="58" t="s">
        <v>80</v>
      </c>
      <c r="E43" s="59">
        <v>27563.9</v>
      </c>
      <c r="F43" s="59" t="s">
        <v>2</v>
      </c>
      <c r="G43" s="59" t="s">
        <v>2</v>
      </c>
      <c r="H43" s="59">
        <v>13778.4</v>
      </c>
    </row>
    <row r="44" spans="1:8" x14ac:dyDescent="0.2">
      <c r="A44" s="284"/>
      <c r="B44" s="284"/>
      <c r="C44" s="284"/>
      <c r="D44" s="58" t="s">
        <v>81</v>
      </c>
      <c r="E44" s="59">
        <v>3606.9</v>
      </c>
      <c r="F44" s="59" t="s">
        <v>2</v>
      </c>
      <c r="G44" s="59" t="s">
        <v>2</v>
      </c>
      <c r="H44" s="59">
        <v>2753.7</v>
      </c>
    </row>
    <row r="45" spans="1:8" x14ac:dyDescent="0.2">
      <c r="A45" s="284"/>
      <c r="B45" s="283" t="s">
        <v>82</v>
      </c>
      <c r="C45" s="58"/>
      <c r="D45" s="58"/>
      <c r="E45" s="59">
        <v>1353780.4</v>
      </c>
      <c r="F45" s="59">
        <v>439441</v>
      </c>
      <c r="G45" s="59">
        <v>267272.90000000002</v>
      </c>
      <c r="H45" s="59">
        <v>647066.5</v>
      </c>
    </row>
    <row r="46" spans="1:8" x14ac:dyDescent="0.2">
      <c r="A46" s="284"/>
      <c r="B46" s="284"/>
      <c r="C46" s="283" t="s">
        <v>83</v>
      </c>
      <c r="D46" s="58"/>
      <c r="E46" s="59">
        <v>83849.600000000006</v>
      </c>
      <c r="F46" s="59">
        <v>19287.3</v>
      </c>
      <c r="G46" s="59">
        <v>20772.099999999999</v>
      </c>
      <c r="H46" s="59">
        <v>43790.2</v>
      </c>
    </row>
    <row r="47" spans="1:8" x14ac:dyDescent="0.2">
      <c r="A47" s="284"/>
      <c r="B47" s="284"/>
      <c r="C47" s="284"/>
      <c r="D47" s="58" t="s">
        <v>84</v>
      </c>
      <c r="E47" s="59">
        <v>12777.4</v>
      </c>
      <c r="F47" s="59">
        <v>646.70000000000005</v>
      </c>
      <c r="G47" s="59">
        <v>3222.2</v>
      </c>
      <c r="H47" s="59">
        <v>8908.5</v>
      </c>
    </row>
    <row r="48" spans="1:8" x14ac:dyDescent="0.2">
      <c r="A48" s="284"/>
      <c r="B48" s="284"/>
      <c r="C48" s="284"/>
      <c r="D48" s="58" t="s">
        <v>85</v>
      </c>
      <c r="E48" s="59">
        <v>71072.2</v>
      </c>
      <c r="F48" s="59">
        <v>18640.599999999999</v>
      </c>
      <c r="G48" s="59">
        <v>17549.900000000001</v>
      </c>
      <c r="H48" s="59">
        <v>34881.699999999997</v>
      </c>
    </row>
    <row r="49" spans="1:8" x14ac:dyDescent="0.2">
      <c r="A49" s="284"/>
      <c r="B49" s="284"/>
      <c r="C49" s="283" t="s">
        <v>150</v>
      </c>
      <c r="D49" s="58"/>
      <c r="E49" s="59">
        <v>1081203</v>
      </c>
      <c r="F49" s="59">
        <v>366961.4</v>
      </c>
      <c r="G49" s="59">
        <v>203280.7</v>
      </c>
      <c r="H49" s="59">
        <v>510960.9</v>
      </c>
    </row>
    <row r="50" spans="1:8" x14ac:dyDescent="0.2">
      <c r="A50" s="284"/>
      <c r="B50" s="284"/>
      <c r="C50" s="284"/>
      <c r="D50" s="58" t="s">
        <v>87</v>
      </c>
      <c r="E50" s="59">
        <v>102300.1</v>
      </c>
      <c r="F50" s="59">
        <v>3134.8</v>
      </c>
      <c r="G50" s="59">
        <v>16006.4</v>
      </c>
      <c r="H50" s="59">
        <v>83158.899999999994</v>
      </c>
    </row>
    <row r="51" spans="1:8" x14ac:dyDescent="0.2">
      <c r="A51" s="284"/>
      <c r="B51" s="284"/>
      <c r="C51" s="284"/>
      <c r="D51" s="58" t="s">
        <v>88</v>
      </c>
      <c r="E51" s="59">
        <v>31616</v>
      </c>
      <c r="F51" s="59" t="s">
        <v>2</v>
      </c>
      <c r="G51" s="59" t="s">
        <v>2</v>
      </c>
      <c r="H51" s="59">
        <v>21344.400000000001</v>
      </c>
    </row>
    <row r="52" spans="1:8" x14ac:dyDescent="0.2">
      <c r="A52" s="284"/>
      <c r="B52" s="284"/>
      <c r="C52" s="284"/>
      <c r="D52" s="58" t="s">
        <v>89</v>
      </c>
      <c r="E52" s="59">
        <v>56320.4</v>
      </c>
      <c r="F52" s="59">
        <v>2193.3000000000002</v>
      </c>
      <c r="G52" s="59">
        <v>16311.7</v>
      </c>
      <c r="H52" s="59">
        <v>37815.4</v>
      </c>
    </row>
    <row r="53" spans="1:8" x14ac:dyDescent="0.2">
      <c r="A53" s="284"/>
      <c r="B53" s="284"/>
      <c r="C53" s="284"/>
      <c r="D53" s="58" t="s">
        <v>90</v>
      </c>
      <c r="E53" s="59">
        <v>732440</v>
      </c>
      <c r="F53" s="59">
        <v>336832.9</v>
      </c>
      <c r="G53" s="59">
        <v>145073.1</v>
      </c>
      <c r="H53" s="59">
        <v>250534</v>
      </c>
    </row>
    <row r="54" spans="1:8" x14ac:dyDescent="0.2">
      <c r="A54" s="284"/>
      <c r="B54" s="284"/>
      <c r="C54" s="284"/>
      <c r="D54" s="58" t="s">
        <v>91</v>
      </c>
      <c r="E54" s="59">
        <v>39289.9</v>
      </c>
      <c r="F54" s="59" t="s">
        <v>2</v>
      </c>
      <c r="G54" s="59" t="s">
        <v>2</v>
      </c>
      <c r="H54" s="59">
        <v>21450.7</v>
      </c>
    </row>
    <row r="55" spans="1:8" x14ac:dyDescent="0.2">
      <c r="A55" s="284"/>
      <c r="B55" s="284"/>
      <c r="C55" s="284"/>
      <c r="D55" s="58" t="s">
        <v>92</v>
      </c>
      <c r="E55" s="59">
        <v>119236.6</v>
      </c>
      <c r="F55" s="59">
        <v>14623.1</v>
      </c>
      <c r="G55" s="59">
        <v>7956</v>
      </c>
      <c r="H55" s="59">
        <v>96657.5</v>
      </c>
    </row>
    <row r="56" spans="1:8" x14ac:dyDescent="0.2">
      <c r="A56" s="284"/>
      <c r="B56" s="284"/>
      <c r="C56" s="283" t="s">
        <v>151</v>
      </c>
      <c r="D56" s="58"/>
      <c r="E56" s="59">
        <v>188727.8</v>
      </c>
      <c r="F56" s="59">
        <v>53192.3</v>
      </c>
      <c r="G56" s="59">
        <v>43220.1</v>
      </c>
      <c r="H56" s="59">
        <v>92315.4</v>
      </c>
    </row>
    <row r="57" spans="1:8" x14ac:dyDescent="0.2">
      <c r="A57" s="284"/>
      <c r="B57" s="284"/>
      <c r="C57" s="284"/>
      <c r="D57" s="58" t="s">
        <v>94</v>
      </c>
      <c r="E57" s="59">
        <v>15907.8</v>
      </c>
      <c r="F57" s="59" t="s">
        <v>2</v>
      </c>
      <c r="G57" s="59" t="s">
        <v>2</v>
      </c>
      <c r="H57" s="59">
        <v>10162.4</v>
      </c>
    </row>
    <row r="58" spans="1:8" x14ac:dyDescent="0.2">
      <c r="A58" s="284"/>
      <c r="B58" s="284"/>
      <c r="C58" s="284"/>
      <c r="D58" s="58" t="s">
        <v>95</v>
      </c>
      <c r="E58" s="59">
        <v>119550.7</v>
      </c>
      <c r="F58" s="59">
        <v>48835</v>
      </c>
      <c r="G58" s="59">
        <v>39111</v>
      </c>
      <c r="H58" s="59">
        <v>31604.7</v>
      </c>
    </row>
    <row r="59" spans="1:8" ht="25.5" x14ac:dyDescent="0.2">
      <c r="A59" s="284"/>
      <c r="B59" s="284"/>
      <c r="C59" s="284"/>
      <c r="D59" s="58" t="s">
        <v>96</v>
      </c>
      <c r="E59" s="59">
        <v>36918.9</v>
      </c>
      <c r="F59" s="59">
        <v>0</v>
      </c>
      <c r="G59" s="59">
        <v>2336.6</v>
      </c>
      <c r="H59" s="59">
        <v>34582.300000000003</v>
      </c>
    </row>
    <row r="60" spans="1:8" x14ac:dyDescent="0.2">
      <c r="A60" s="284"/>
      <c r="B60" s="284"/>
      <c r="C60" s="284"/>
      <c r="D60" s="58" t="s">
        <v>97</v>
      </c>
      <c r="E60" s="59">
        <v>16350.4</v>
      </c>
      <c r="F60" s="59" t="s">
        <v>2</v>
      </c>
      <c r="G60" s="59" t="s">
        <v>2</v>
      </c>
      <c r="H60" s="59">
        <v>15966</v>
      </c>
    </row>
    <row r="61" spans="1:8" x14ac:dyDescent="0.2">
      <c r="A61" s="284"/>
      <c r="B61" s="283" t="s">
        <v>98</v>
      </c>
      <c r="C61" s="58"/>
      <c r="D61" s="58"/>
      <c r="E61" s="59">
        <v>1217475.6000000001</v>
      </c>
      <c r="F61" s="59">
        <v>311432</v>
      </c>
      <c r="G61" s="59">
        <v>274812.2</v>
      </c>
      <c r="H61" s="59">
        <v>631231.4</v>
      </c>
    </row>
    <row r="62" spans="1:8" x14ac:dyDescent="0.2">
      <c r="A62" s="284"/>
      <c r="B62" s="284"/>
      <c r="C62" s="283" t="s">
        <v>99</v>
      </c>
      <c r="D62" s="58"/>
      <c r="E62" s="59">
        <v>1079494.8</v>
      </c>
      <c r="F62" s="59">
        <v>258554.8</v>
      </c>
      <c r="G62" s="59">
        <v>226032.7</v>
      </c>
      <c r="H62" s="59">
        <v>594907.30000000005</v>
      </c>
    </row>
    <row r="63" spans="1:8" x14ac:dyDescent="0.2">
      <c r="A63" s="284"/>
      <c r="B63" s="284"/>
      <c r="C63" s="284"/>
      <c r="D63" s="58" t="s">
        <v>100</v>
      </c>
      <c r="E63" s="59">
        <v>28050.5</v>
      </c>
      <c r="F63" s="59">
        <v>2072.4</v>
      </c>
      <c r="G63" s="59">
        <v>3391</v>
      </c>
      <c r="H63" s="59">
        <v>22587.1</v>
      </c>
    </row>
    <row r="64" spans="1:8" ht="25.5" x14ac:dyDescent="0.2">
      <c r="A64" s="284"/>
      <c r="B64" s="284"/>
      <c r="C64" s="284"/>
      <c r="D64" s="58" t="s">
        <v>101</v>
      </c>
      <c r="E64" s="59">
        <v>58492.3</v>
      </c>
      <c r="F64" s="59" t="s">
        <v>2</v>
      </c>
      <c r="G64" s="59" t="s">
        <v>2</v>
      </c>
      <c r="H64" s="59">
        <v>39457.1</v>
      </c>
    </row>
    <row r="65" spans="1:8" x14ac:dyDescent="0.2">
      <c r="A65" s="284"/>
      <c r="B65" s="284"/>
      <c r="C65" s="284"/>
      <c r="D65" s="58" t="s">
        <v>102</v>
      </c>
      <c r="E65" s="59">
        <v>829138.9</v>
      </c>
      <c r="F65" s="59">
        <v>243019.7</v>
      </c>
      <c r="G65" s="59">
        <v>184416</v>
      </c>
      <c r="H65" s="59">
        <v>401703.2</v>
      </c>
    </row>
    <row r="66" spans="1:8" x14ac:dyDescent="0.2">
      <c r="A66" s="284"/>
      <c r="B66" s="284"/>
      <c r="C66" s="284"/>
      <c r="D66" s="58" t="s">
        <v>103</v>
      </c>
      <c r="E66" s="59">
        <v>36628.300000000003</v>
      </c>
      <c r="F66" s="59" t="s">
        <v>2</v>
      </c>
      <c r="G66" s="59" t="s">
        <v>2</v>
      </c>
      <c r="H66" s="59">
        <v>34835.199999999997</v>
      </c>
    </row>
    <row r="67" spans="1:8" x14ac:dyDescent="0.2">
      <c r="A67" s="284"/>
      <c r="B67" s="284"/>
      <c r="C67" s="284"/>
      <c r="D67" s="58" t="s">
        <v>104</v>
      </c>
      <c r="E67" s="59">
        <v>127184.8</v>
      </c>
      <c r="F67" s="59">
        <v>12322</v>
      </c>
      <c r="G67" s="59">
        <v>18538.099999999999</v>
      </c>
      <c r="H67" s="59">
        <v>96324.7</v>
      </c>
    </row>
    <row r="68" spans="1:8" x14ac:dyDescent="0.2">
      <c r="A68" s="284"/>
      <c r="B68" s="284"/>
      <c r="C68" s="283" t="s">
        <v>152</v>
      </c>
      <c r="D68" s="58"/>
      <c r="E68" s="59">
        <v>137980.79999999999</v>
      </c>
      <c r="F68" s="59">
        <v>52877.2</v>
      </c>
      <c r="G68" s="59">
        <v>48779.5</v>
      </c>
      <c r="H68" s="59">
        <v>36324.1</v>
      </c>
    </row>
    <row r="69" spans="1:8" x14ac:dyDescent="0.2">
      <c r="A69" s="284"/>
      <c r="B69" s="284"/>
      <c r="C69" s="284"/>
      <c r="D69" s="58" t="s">
        <v>106</v>
      </c>
      <c r="E69" s="59">
        <v>7331.9</v>
      </c>
      <c r="F69" s="59" t="s">
        <v>2</v>
      </c>
      <c r="G69" s="59" t="s">
        <v>2</v>
      </c>
      <c r="H69" s="59">
        <v>6358.2</v>
      </c>
    </row>
    <row r="70" spans="1:8" x14ac:dyDescent="0.2">
      <c r="A70" s="284"/>
      <c r="B70" s="284"/>
      <c r="C70" s="284"/>
      <c r="D70" s="58" t="s">
        <v>107</v>
      </c>
      <c r="E70" s="59">
        <v>130648.9</v>
      </c>
      <c r="F70" s="59" t="s">
        <v>2</v>
      </c>
      <c r="G70" s="59" t="s">
        <v>2</v>
      </c>
      <c r="H70" s="59">
        <v>29965.9</v>
      </c>
    </row>
    <row r="71" spans="1:8" x14ac:dyDescent="0.2">
      <c r="A71" s="284"/>
      <c r="B71" s="283" t="s">
        <v>108</v>
      </c>
      <c r="C71" s="58"/>
      <c r="D71" s="58"/>
      <c r="E71" s="59">
        <v>4401540.5</v>
      </c>
      <c r="F71" s="59">
        <v>932203.2</v>
      </c>
      <c r="G71" s="59">
        <v>528739</v>
      </c>
      <c r="H71" s="59">
        <v>2940598.3</v>
      </c>
    </row>
    <row r="72" spans="1:8" x14ac:dyDescent="0.2">
      <c r="A72" s="284"/>
      <c r="B72" s="284"/>
      <c r="C72" s="283" t="s">
        <v>153</v>
      </c>
      <c r="D72" s="58"/>
      <c r="E72" s="59">
        <v>3196958.6</v>
      </c>
      <c r="F72" s="59">
        <v>621687.69999999995</v>
      </c>
      <c r="G72" s="59">
        <v>288292.5</v>
      </c>
      <c r="H72" s="59">
        <v>2286978.4</v>
      </c>
    </row>
    <row r="73" spans="1:8" x14ac:dyDescent="0.2">
      <c r="A73" s="284"/>
      <c r="B73" s="284"/>
      <c r="C73" s="284"/>
      <c r="D73" s="58" t="s">
        <v>110</v>
      </c>
      <c r="E73" s="59">
        <v>406117.9</v>
      </c>
      <c r="F73" s="59" t="s">
        <v>2</v>
      </c>
      <c r="G73" s="59" t="s">
        <v>2</v>
      </c>
      <c r="H73" s="59">
        <v>338368.2</v>
      </c>
    </row>
    <row r="74" spans="1:8" x14ac:dyDescent="0.2">
      <c r="A74" s="284"/>
      <c r="B74" s="284"/>
      <c r="C74" s="284"/>
      <c r="D74" s="58" t="s">
        <v>111</v>
      </c>
      <c r="E74" s="59">
        <v>2632300.2000000002</v>
      </c>
      <c r="F74" s="59">
        <v>557153.4</v>
      </c>
      <c r="G74" s="59">
        <v>220003.1</v>
      </c>
      <c r="H74" s="59">
        <v>1855143.7</v>
      </c>
    </row>
    <row r="75" spans="1:8" x14ac:dyDescent="0.2">
      <c r="A75" s="284"/>
      <c r="B75" s="284"/>
      <c r="C75" s="284"/>
      <c r="D75" s="58" t="s">
        <v>112</v>
      </c>
      <c r="E75" s="59">
        <v>28970.6</v>
      </c>
      <c r="F75" s="59">
        <v>485.5</v>
      </c>
      <c r="G75" s="59">
        <v>10673.4</v>
      </c>
      <c r="H75" s="59">
        <v>17811.7</v>
      </c>
    </row>
    <row r="76" spans="1:8" x14ac:dyDescent="0.2">
      <c r="A76" s="284"/>
      <c r="B76" s="284"/>
      <c r="C76" s="284"/>
      <c r="D76" s="58" t="s">
        <v>113</v>
      </c>
      <c r="E76" s="59">
        <v>13445</v>
      </c>
      <c r="F76" s="59" t="s">
        <v>2</v>
      </c>
      <c r="G76" s="59" t="s">
        <v>2</v>
      </c>
      <c r="H76" s="59" t="s">
        <v>2</v>
      </c>
    </row>
    <row r="77" spans="1:8" x14ac:dyDescent="0.2">
      <c r="A77" s="284"/>
      <c r="B77" s="284"/>
      <c r="C77" s="284"/>
      <c r="D77" s="58" t="s">
        <v>114</v>
      </c>
      <c r="E77" s="59">
        <v>82996.800000000003</v>
      </c>
      <c r="F77" s="59">
        <v>6619.7</v>
      </c>
      <c r="G77" s="59">
        <v>35210.5</v>
      </c>
      <c r="H77" s="59">
        <v>41166.6</v>
      </c>
    </row>
    <row r="78" spans="1:8" x14ac:dyDescent="0.2">
      <c r="A78" s="284"/>
      <c r="B78" s="284"/>
      <c r="C78" s="284"/>
      <c r="D78" s="58" t="s">
        <v>115</v>
      </c>
      <c r="E78" s="59">
        <v>33128.1</v>
      </c>
      <c r="F78" s="59" t="s">
        <v>2</v>
      </c>
      <c r="G78" s="59">
        <v>9563.7999999999993</v>
      </c>
      <c r="H78" s="59" t="s">
        <v>2</v>
      </c>
    </row>
    <row r="79" spans="1:8" x14ac:dyDescent="0.2">
      <c r="A79" s="284"/>
      <c r="B79" s="284"/>
      <c r="C79" s="283" t="s">
        <v>154</v>
      </c>
      <c r="D79" s="58"/>
      <c r="E79" s="59">
        <v>1204581.8999999999</v>
      </c>
      <c r="F79" s="59">
        <v>310515.5</v>
      </c>
      <c r="G79" s="59">
        <v>240446.5</v>
      </c>
      <c r="H79" s="59">
        <v>653619.9</v>
      </c>
    </row>
    <row r="80" spans="1:8" x14ac:dyDescent="0.2">
      <c r="A80" s="284"/>
      <c r="B80" s="284"/>
      <c r="C80" s="284"/>
      <c r="D80" s="58" t="s">
        <v>117</v>
      </c>
      <c r="E80" s="59">
        <v>244483.8</v>
      </c>
      <c r="F80" s="59">
        <v>21911.9</v>
      </c>
      <c r="G80" s="59">
        <v>38864.5</v>
      </c>
      <c r="H80" s="59">
        <v>183707.4</v>
      </c>
    </row>
    <row r="81" spans="1:8" x14ac:dyDescent="0.2">
      <c r="A81" s="284"/>
      <c r="B81" s="284"/>
      <c r="C81" s="284"/>
      <c r="D81" s="58" t="s">
        <v>118</v>
      </c>
      <c r="E81" s="59">
        <v>14201</v>
      </c>
      <c r="F81" s="59">
        <v>881.7</v>
      </c>
      <c r="G81" s="59">
        <v>3728</v>
      </c>
      <c r="H81" s="59">
        <v>9591.2999999999993</v>
      </c>
    </row>
    <row r="82" spans="1:8" x14ac:dyDescent="0.2">
      <c r="A82" s="284"/>
      <c r="B82" s="284"/>
      <c r="C82" s="284"/>
      <c r="D82" s="58" t="s">
        <v>119</v>
      </c>
      <c r="E82" s="59">
        <v>41633.800000000003</v>
      </c>
      <c r="F82" s="59" t="s">
        <v>2</v>
      </c>
      <c r="G82" s="59">
        <v>4461.5</v>
      </c>
      <c r="H82" s="59" t="s">
        <v>2</v>
      </c>
    </row>
    <row r="83" spans="1:8" x14ac:dyDescent="0.2">
      <c r="A83" s="284"/>
      <c r="B83" s="284"/>
      <c r="C83" s="284"/>
      <c r="D83" s="58" t="s">
        <v>120</v>
      </c>
      <c r="E83" s="59">
        <v>333772.2</v>
      </c>
      <c r="F83" s="59">
        <v>102331.5</v>
      </c>
      <c r="G83" s="59">
        <v>92651.8</v>
      </c>
      <c r="H83" s="59">
        <v>138788.9</v>
      </c>
    </row>
    <row r="84" spans="1:8" x14ac:dyDescent="0.2">
      <c r="A84" s="284"/>
      <c r="B84" s="284"/>
      <c r="C84" s="284"/>
      <c r="D84" s="58" t="s">
        <v>121</v>
      </c>
      <c r="E84" s="59">
        <v>355227.1</v>
      </c>
      <c r="F84" s="59">
        <v>145792.6</v>
      </c>
      <c r="G84" s="59">
        <v>63528.7</v>
      </c>
      <c r="H84" s="59">
        <v>145905.79999999999</v>
      </c>
    </row>
    <row r="85" spans="1:8" x14ac:dyDescent="0.2">
      <c r="A85" s="284"/>
      <c r="B85" s="284"/>
      <c r="C85" s="284"/>
      <c r="D85" s="58" t="s">
        <v>122</v>
      </c>
      <c r="E85" s="59">
        <v>77222.100000000006</v>
      </c>
      <c r="F85" s="59" t="s">
        <v>2</v>
      </c>
      <c r="G85" s="59">
        <v>10107.4</v>
      </c>
      <c r="H85" s="59" t="s">
        <v>2</v>
      </c>
    </row>
    <row r="86" spans="1:8" x14ac:dyDescent="0.2">
      <c r="A86" s="284"/>
      <c r="B86" s="284"/>
      <c r="C86" s="284"/>
      <c r="D86" s="58" t="s">
        <v>123</v>
      </c>
      <c r="E86" s="59">
        <v>78151.7</v>
      </c>
      <c r="F86" s="59">
        <v>20472.099999999999</v>
      </c>
      <c r="G86" s="59">
        <v>6152</v>
      </c>
      <c r="H86" s="59">
        <v>51527.6</v>
      </c>
    </row>
    <row r="87" spans="1:8" x14ac:dyDescent="0.2">
      <c r="A87" s="284"/>
      <c r="B87" s="284"/>
      <c r="C87" s="284"/>
      <c r="D87" s="58" t="s">
        <v>124</v>
      </c>
      <c r="E87" s="59">
        <v>59890.2</v>
      </c>
      <c r="F87" s="59">
        <v>5638.5</v>
      </c>
      <c r="G87" s="59">
        <v>20952.599999999999</v>
      </c>
      <c r="H87" s="59">
        <v>33299.1</v>
      </c>
    </row>
    <row r="88" spans="1:8" x14ac:dyDescent="0.2">
      <c r="A88" s="284"/>
      <c r="B88" s="283" t="s">
        <v>125</v>
      </c>
      <c r="C88" s="58"/>
      <c r="D88" s="58"/>
      <c r="E88" s="59">
        <v>1692947.9</v>
      </c>
      <c r="F88" s="59">
        <v>417504.7</v>
      </c>
      <c r="G88" s="59">
        <v>250599.4</v>
      </c>
      <c r="H88" s="59">
        <v>1024843.8</v>
      </c>
    </row>
    <row r="89" spans="1:8" x14ac:dyDescent="0.2">
      <c r="A89" s="284"/>
      <c r="B89" s="284"/>
      <c r="C89" s="283" t="s">
        <v>155</v>
      </c>
      <c r="D89" s="58"/>
      <c r="E89" s="59">
        <v>289859.8</v>
      </c>
      <c r="F89" s="59">
        <v>76767.3</v>
      </c>
      <c r="G89" s="59">
        <v>52152.800000000003</v>
      </c>
      <c r="H89" s="59">
        <v>160939.70000000001</v>
      </c>
    </row>
    <row r="90" spans="1:8" x14ac:dyDescent="0.2">
      <c r="A90" s="284"/>
      <c r="B90" s="284"/>
      <c r="C90" s="284"/>
      <c r="D90" s="58" t="s">
        <v>127</v>
      </c>
      <c r="E90" s="59">
        <v>257471.7</v>
      </c>
      <c r="F90" s="59">
        <v>74045.3</v>
      </c>
      <c r="G90" s="59">
        <v>40091.300000000003</v>
      </c>
      <c r="H90" s="59">
        <v>143335.1</v>
      </c>
    </row>
    <row r="91" spans="1:8" x14ac:dyDescent="0.2">
      <c r="A91" s="284"/>
      <c r="B91" s="284"/>
      <c r="C91" s="284"/>
      <c r="D91" s="58" t="s">
        <v>128</v>
      </c>
      <c r="E91" s="59">
        <v>10072.5</v>
      </c>
      <c r="F91" s="59" t="s">
        <v>2</v>
      </c>
      <c r="G91" s="59" t="s">
        <v>2</v>
      </c>
      <c r="H91" s="59">
        <v>7501</v>
      </c>
    </row>
    <row r="92" spans="1:8" x14ac:dyDescent="0.2">
      <c r="A92" s="284"/>
      <c r="B92" s="284"/>
      <c r="C92" s="284"/>
      <c r="D92" s="58" t="s">
        <v>129</v>
      </c>
      <c r="E92" s="59">
        <v>3783.5</v>
      </c>
      <c r="F92" s="59" t="s">
        <v>2</v>
      </c>
      <c r="G92" s="59" t="s">
        <v>2</v>
      </c>
      <c r="H92" s="59">
        <v>3662.5</v>
      </c>
    </row>
    <row r="93" spans="1:8" x14ac:dyDescent="0.2">
      <c r="A93" s="284"/>
      <c r="B93" s="284"/>
      <c r="C93" s="284"/>
      <c r="D93" s="58" t="s">
        <v>130</v>
      </c>
      <c r="E93" s="59">
        <v>9046.2999999999993</v>
      </c>
      <c r="F93" s="59" t="s">
        <v>2</v>
      </c>
      <c r="G93" s="59" t="s">
        <v>2</v>
      </c>
      <c r="H93" s="59">
        <v>1521.6</v>
      </c>
    </row>
    <row r="94" spans="1:8" x14ac:dyDescent="0.2">
      <c r="A94" s="284"/>
      <c r="B94" s="284"/>
      <c r="C94" s="284"/>
      <c r="D94" s="58" t="s">
        <v>131</v>
      </c>
      <c r="E94" s="59">
        <v>9485.7999999999993</v>
      </c>
      <c r="F94" s="59">
        <v>1541.4</v>
      </c>
      <c r="G94" s="59">
        <v>3024.9</v>
      </c>
      <c r="H94" s="59">
        <v>4919.5</v>
      </c>
    </row>
    <row r="95" spans="1:8" x14ac:dyDescent="0.2">
      <c r="A95" s="284"/>
      <c r="B95" s="284"/>
      <c r="C95" s="283" t="s">
        <v>132</v>
      </c>
      <c r="D95" s="58"/>
      <c r="E95" s="59">
        <v>1237723.7</v>
      </c>
      <c r="F95" s="59">
        <v>264401.3</v>
      </c>
      <c r="G95" s="59">
        <v>171234.8</v>
      </c>
      <c r="H95" s="59">
        <v>802087.6</v>
      </c>
    </row>
    <row r="96" spans="1:8" x14ac:dyDescent="0.2">
      <c r="A96" s="284"/>
      <c r="B96" s="284"/>
      <c r="C96" s="284"/>
      <c r="D96" s="58" t="s">
        <v>133</v>
      </c>
      <c r="E96" s="59" t="s">
        <v>2</v>
      </c>
      <c r="F96" s="59" t="s">
        <v>8</v>
      </c>
      <c r="G96" s="59" t="s">
        <v>2</v>
      </c>
      <c r="H96" s="59" t="s">
        <v>2</v>
      </c>
    </row>
    <row r="97" spans="1:8" x14ac:dyDescent="0.2">
      <c r="A97" s="284"/>
      <c r="B97" s="284"/>
      <c r="C97" s="284"/>
      <c r="D97" s="58" t="s">
        <v>134</v>
      </c>
      <c r="E97" s="59" t="s">
        <v>2</v>
      </c>
      <c r="F97" s="59" t="s">
        <v>2</v>
      </c>
      <c r="G97" s="59">
        <v>6079</v>
      </c>
      <c r="H97" s="59">
        <v>14927.2</v>
      </c>
    </row>
    <row r="98" spans="1:8" x14ac:dyDescent="0.2">
      <c r="A98" s="284"/>
      <c r="B98" s="284"/>
      <c r="C98" s="284"/>
      <c r="D98" s="58" t="s">
        <v>135</v>
      </c>
      <c r="E98" s="59">
        <v>32326.1</v>
      </c>
      <c r="F98" s="59">
        <v>19575.3</v>
      </c>
      <c r="G98" s="59" t="s">
        <v>2</v>
      </c>
      <c r="H98" s="59" t="s">
        <v>2</v>
      </c>
    </row>
    <row r="99" spans="1:8" x14ac:dyDescent="0.2">
      <c r="A99" s="284"/>
      <c r="B99" s="284"/>
      <c r="C99" s="284"/>
      <c r="D99" s="58" t="s">
        <v>136</v>
      </c>
      <c r="E99" s="59">
        <v>157452.4</v>
      </c>
      <c r="F99" s="59" t="s">
        <v>2</v>
      </c>
      <c r="G99" s="59">
        <v>7878.8</v>
      </c>
      <c r="H99" s="59" t="s">
        <v>2</v>
      </c>
    </row>
    <row r="100" spans="1:8" x14ac:dyDescent="0.2">
      <c r="A100" s="284"/>
      <c r="B100" s="284"/>
      <c r="C100" s="284"/>
      <c r="D100" s="58" t="s">
        <v>137</v>
      </c>
      <c r="E100" s="59">
        <v>1025711.2</v>
      </c>
      <c r="F100" s="59">
        <v>242467.9</v>
      </c>
      <c r="G100" s="59">
        <v>154304.29999999999</v>
      </c>
      <c r="H100" s="59">
        <v>628939</v>
      </c>
    </row>
    <row r="101" spans="1:8" x14ac:dyDescent="0.2">
      <c r="A101" s="284"/>
      <c r="B101" s="284"/>
      <c r="C101" s="283" t="s">
        <v>138</v>
      </c>
      <c r="D101" s="58"/>
      <c r="E101" s="59">
        <v>165364.4</v>
      </c>
      <c r="F101" s="59">
        <v>76336.100000000006</v>
      </c>
      <c r="G101" s="59">
        <v>27211.8</v>
      </c>
      <c r="H101" s="59">
        <v>61816.5</v>
      </c>
    </row>
    <row r="102" spans="1:8" x14ac:dyDescent="0.2">
      <c r="A102" s="284"/>
      <c r="B102" s="284"/>
      <c r="C102" s="284"/>
      <c r="D102" s="58" t="s">
        <v>139</v>
      </c>
      <c r="E102" s="59">
        <v>29852.7</v>
      </c>
      <c r="F102" s="59">
        <v>3578.9</v>
      </c>
      <c r="G102" s="59">
        <v>2118.1999999999998</v>
      </c>
      <c r="H102" s="59">
        <v>24155.599999999999</v>
      </c>
    </row>
    <row r="103" spans="1:8" x14ac:dyDescent="0.2">
      <c r="A103" s="284"/>
      <c r="B103" s="284"/>
      <c r="C103" s="284"/>
      <c r="D103" s="58" t="s">
        <v>140</v>
      </c>
      <c r="E103" s="59">
        <v>4817.8999999999996</v>
      </c>
      <c r="F103" s="59">
        <v>179.3</v>
      </c>
      <c r="G103" s="59">
        <v>3086.5</v>
      </c>
      <c r="H103" s="59">
        <v>1552.1</v>
      </c>
    </row>
    <row r="104" spans="1:8" x14ac:dyDescent="0.2">
      <c r="A104" s="284"/>
      <c r="B104" s="284"/>
      <c r="C104" s="284"/>
      <c r="D104" s="58" t="s">
        <v>141</v>
      </c>
      <c r="E104" s="59">
        <v>130693.8</v>
      </c>
      <c r="F104" s="59">
        <v>72577.899999999994</v>
      </c>
      <c r="G104" s="59">
        <v>22007.1</v>
      </c>
      <c r="H104" s="59">
        <v>36108.800000000003</v>
      </c>
    </row>
    <row r="105" spans="1:8" ht="409.6" hidden="1" customHeight="1" x14ac:dyDescent="0.2"/>
  </sheetData>
  <mergeCells count="30">
    <mergeCell ref="C31:C35"/>
    <mergeCell ref="B88:B104"/>
    <mergeCell ref="C89:C94"/>
    <mergeCell ref="C95:C100"/>
    <mergeCell ref="C36:C40"/>
    <mergeCell ref="C41:C44"/>
    <mergeCell ref="B45:B60"/>
    <mergeCell ref="C46:C48"/>
    <mergeCell ref="C49:C55"/>
    <mergeCell ref="C56:C60"/>
    <mergeCell ref="C101:C104"/>
    <mergeCell ref="B71:B87"/>
    <mergeCell ref="C72:C78"/>
    <mergeCell ref="C79:C87"/>
    <mergeCell ref="A2:G2"/>
    <mergeCell ref="E4:E5"/>
    <mergeCell ref="F4:H4"/>
    <mergeCell ref="B61:B70"/>
    <mergeCell ref="C62:C67"/>
    <mergeCell ref="C68:C70"/>
    <mergeCell ref="C26:C29"/>
    <mergeCell ref="B30:B44"/>
    <mergeCell ref="A4:D6"/>
    <mergeCell ref="E6:H6"/>
    <mergeCell ref="A8:A104"/>
    <mergeCell ref="B8:B17"/>
    <mergeCell ref="C9:C14"/>
    <mergeCell ref="C15:C17"/>
    <mergeCell ref="B18:B29"/>
    <mergeCell ref="C19:C25"/>
  </mergeCells>
  <pageMargins left="1" right="1" top="1" bottom="1" header="1" footer="1"/>
  <pageSetup orientation="portrait" horizontalDpi="0" verticalDpi="0"/>
  <headerFooter alignWithMargins="0">
    <oddFooter>&amp;L&amp;C&amp;R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="80" zoomScaleNormal="80" workbookViewId="0">
      <selection sqref="A1:G2"/>
    </sheetView>
  </sheetViews>
  <sheetFormatPr defaultRowHeight="12.75" x14ac:dyDescent="0.2"/>
  <cols>
    <col min="1" max="1" width="64" style="17" customWidth="1"/>
    <col min="2" max="2" width="15.7109375" style="17" customWidth="1"/>
    <col min="3" max="3" width="20.7109375" style="17" customWidth="1"/>
    <col min="4" max="4" width="20.28515625" style="17" customWidth="1"/>
    <col min="5" max="5" width="16.42578125" style="17" customWidth="1"/>
    <col min="6" max="6" width="16.85546875" style="17" customWidth="1"/>
    <col min="7" max="7" width="17.42578125" style="17" customWidth="1"/>
    <col min="8" max="8" width="18.85546875" style="17" customWidth="1"/>
    <col min="9" max="16384" width="9.140625" style="17"/>
  </cols>
  <sheetData>
    <row r="1" spans="1:8" x14ac:dyDescent="0.2">
      <c r="A1" s="17" t="s">
        <v>218</v>
      </c>
    </row>
    <row r="2" spans="1:8" x14ac:dyDescent="0.2">
      <c r="A2" s="273" t="s">
        <v>219</v>
      </c>
      <c r="B2" s="273"/>
      <c r="C2" s="273"/>
      <c r="D2" s="273"/>
      <c r="E2" s="273"/>
      <c r="F2" s="273"/>
      <c r="G2" s="273"/>
    </row>
    <row r="4" spans="1:8" ht="25.5" customHeight="1" x14ac:dyDescent="0.2">
      <c r="A4" s="297" t="s">
        <v>262</v>
      </c>
      <c r="B4" s="296" t="s">
        <v>315</v>
      </c>
      <c r="C4" s="296" t="s">
        <v>316</v>
      </c>
      <c r="D4" s="296"/>
      <c r="E4" s="296"/>
      <c r="F4" s="296"/>
      <c r="G4" s="296"/>
      <c r="H4" s="296"/>
    </row>
    <row r="5" spans="1:8" ht="32.25" customHeight="1" x14ac:dyDescent="0.2">
      <c r="A5" s="297"/>
      <c r="B5" s="296"/>
      <c r="C5" s="296" t="s">
        <v>317</v>
      </c>
      <c r="D5" s="296" t="s">
        <v>318</v>
      </c>
      <c r="E5" s="296" t="s">
        <v>319</v>
      </c>
      <c r="F5" s="296" t="s">
        <v>320</v>
      </c>
      <c r="G5" s="296" t="s">
        <v>321</v>
      </c>
      <c r="H5" s="296" t="s">
        <v>322</v>
      </c>
    </row>
    <row r="6" spans="1:8" ht="32.25" customHeight="1" x14ac:dyDescent="0.2">
      <c r="A6" s="297"/>
      <c r="B6" s="296"/>
      <c r="C6" s="296"/>
      <c r="D6" s="296"/>
      <c r="E6" s="296"/>
      <c r="F6" s="296"/>
      <c r="G6" s="296"/>
      <c r="H6" s="296"/>
    </row>
    <row r="7" spans="1:8" ht="32.25" customHeight="1" x14ac:dyDescent="0.2">
      <c r="A7" s="297"/>
      <c r="B7" s="296" t="s">
        <v>323</v>
      </c>
      <c r="C7" s="296"/>
      <c r="D7" s="296"/>
      <c r="E7" s="296"/>
      <c r="F7" s="296"/>
      <c r="G7" s="296"/>
      <c r="H7" s="296"/>
    </row>
    <row r="8" spans="1:8" x14ac:dyDescent="0.2">
      <c r="A8" s="18" t="s">
        <v>0</v>
      </c>
      <c r="B8" s="19">
        <v>17943044.600000001</v>
      </c>
      <c r="C8" s="19">
        <v>4508036.5</v>
      </c>
      <c r="D8" s="19">
        <v>8950885.3000000007</v>
      </c>
      <c r="E8" s="19">
        <v>1747384.8</v>
      </c>
      <c r="F8" s="19">
        <v>776466.4</v>
      </c>
      <c r="G8" s="19">
        <v>1304845.1000000001</v>
      </c>
      <c r="H8" s="19">
        <v>655426.6</v>
      </c>
    </row>
    <row r="9" spans="1:8" x14ac:dyDescent="0.2">
      <c r="A9" s="20" t="s">
        <v>13</v>
      </c>
      <c r="B9" s="19"/>
      <c r="C9" s="19"/>
      <c r="D9" s="19"/>
      <c r="E9" s="19"/>
      <c r="F9" s="19"/>
      <c r="G9" s="19"/>
      <c r="H9" s="19"/>
    </row>
    <row r="10" spans="1:8" x14ac:dyDescent="0.2">
      <c r="A10" s="21" t="s">
        <v>1</v>
      </c>
      <c r="B10" s="22">
        <v>11782491.699999999</v>
      </c>
      <c r="C10" s="22">
        <v>2631296.4</v>
      </c>
      <c r="D10" s="22">
        <v>7535862.2999999998</v>
      </c>
      <c r="E10" s="23">
        <v>771429</v>
      </c>
      <c r="F10" s="22">
        <v>253105.8</v>
      </c>
      <c r="G10" s="23">
        <v>581936</v>
      </c>
      <c r="H10" s="22">
        <v>8862.2999999999993</v>
      </c>
    </row>
    <row r="11" spans="1:8" x14ac:dyDescent="0.2">
      <c r="A11" s="24" t="s">
        <v>14</v>
      </c>
      <c r="B11" s="22"/>
      <c r="C11" s="22"/>
      <c r="D11" s="22"/>
      <c r="E11" s="22"/>
      <c r="F11" s="22"/>
      <c r="G11" s="22"/>
      <c r="H11" s="22"/>
    </row>
    <row r="12" spans="1:8" x14ac:dyDescent="0.2">
      <c r="A12" s="25" t="s">
        <v>15</v>
      </c>
      <c r="B12" s="78">
        <v>1040287.9</v>
      </c>
      <c r="C12" s="78" t="s">
        <v>2</v>
      </c>
      <c r="D12" s="78">
        <v>276955.59999999998</v>
      </c>
      <c r="E12" s="78">
        <v>52968.3</v>
      </c>
      <c r="F12" s="78">
        <v>4858.6000000000004</v>
      </c>
      <c r="G12" s="78" t="s">
        <v>2</v>
      </c>
      <c r="H12" s="78">
        <v>983.1</v>
      </c>
    </row>
    <row r="13" spans="1:8" x14ac:dyDescent="0.2">
      <c r="A13" s="27" t="s">
        <v>16</v>
      </c>
      <c r="B13" s="78"/>
      <c r="C13" s="78"/>
      <c r="D13" s="78"/>
      <c r="E13" s="78"/>
      <c r="F13" s="78"/>
      <c r="G13" s="78"/>
      <c r="H13" s="78"/>
    </row>
    <row r="14" spans="1:8" x14ac:dyDescent="0.2">
      <c r="A14" s="25" t="s">
        <v>17</v>
      </c>
      <c r="B14" s="78">
        <v>1117086.6000000001</v>
      </c>
      <c r="C14" s="78">
        <v>163467.4</v>
      </c>
      <c r="D14" s="78">
        <v>801494.2</v>
      </c>
      <c r="E14" s="78">
        <v>100320.8</v>
      </c>
      <c r="F14" s="78">
        <v>30721.599999999999</v>
      </c>
      <c r="G14" s="78">
        <v>18331.599999999999</v>
      </c>
      <c r="H14" s="78">
        <v>2750.9</v>
      </c>
    </row>
    <row r="15" spans="1:8" x14ac:dyDescent="0.2">
      <c r="A15" s="27" t="s">
        <v>17</v>
      </c>
      <c r="B15" s="78"/>
      <c r="C15" s="78"/>
      <c r="D15" s="78"/>
      <c r="E15" s="78"/>
      <c r="F15" s="78"/>
      <c r="G15" s="78"/>
      <c r="H15" s="78"/>
    </row>
    <row r="16" spans="1:8" x14ac:dyDescent="0.2">
      <c r="A16" s="25" t="s">
        <v>18</v>
      </c>
      <c r="B16" s="78">
        <v>2511030.2000000002</v>
      </c>
      <c r="C16" s="78" t="s">
        <v>2</v>
      </c>
      <c r="D16" s="78">
        <v>1658330.3</v>
      </c>
      <c r="E16" s="78">
        <v>215835</v>
      </c>
      <c r="F16" s="78">
        <v>95781.2</v>
      </c>
      <c r="G16" s="78">
        <v>89288.9</v>
      </c>
      <c r="H16" s="78" t="s">
        <v>2</v>
      </c>
    </row>
    <row r="17" spans="1:8" x14ac:dyDescent="0.2">
      <c r="A17" s="27" t="s">
        <v>18</v>
      </c>
      <c r="B17" s="78"/>
      <c r="C17" s="78"/>
      <c r="D17" s="78"/>
      <c r="E17" s="78"/>
      <c r="F17" s="78"/>
      <c r="G17" s="78"/>
      <c r="H17" s="78"/>
    </row>
    <row r="18" spans="1:8" x14ac:dyDescent="0.2">
      <c r="A18" s="25" t="s">
        <v>19</v>
      </c>
      <c r="B18" s="78">
        <v>7114087</v>
      </c>
      <c r="C18" s="78">
        <v>1322809.5</v>
      </c>
      <c r="D18" s="78">
        <v>4799082.0999999996</v>
      </c>
      <c r="E18" s="78">
        <v>402304.8</v>
      </c>
      <c r="F18" s="78">
        <v>121744.4</v>
      </c>
      <c r="G18" s="78" t="s">
        <v>2</v>
      </c>
      <c r="H18" s="78" t="s">
        <v>2</v>
      </c>
    </row>
    <row r="19" spans="1:8" x14ac:dyDescent="0.2">
      <c r="A19" s="27" t="s">
        <v>20</v>
      </c>
      <c r="B19" s="78"/>
      <c r="C19" s="78"/>
      <c r="D19" s="78"/>
      <c r="E19" s="78"/>
      <c r="F19" s="78"/>
      <c r="G19" s="78"/>
      <c r="H19" s="78"/>
    </row>
    <row r="20" spans="1:8" x14ac:dyDescent="0.2">
      <c r="A20" s="29" t="s">
        <v>3</v>
      </c>
      <c r="B20" s="28">
        <v>530169</v>
      </c>
      <c r="C20" s="28">
        <v>123519</v>
      </c>
      <c r="D20" s="78">
        <v>59857.7</v>
      </c>
      <c r="E20" s="78">
        <v>168675.3</v>
      </c>
      <c r="F20" s="78">
        <v>61685.9</v>
      </c>
      <c r="G20" s="78">
        <v>68175.3</v>
      </c>
      <c r="H20" s="78">
        <v>48255.8</v>
      </c>
    </row>
    <row r="21" spans="1:8" x14ac:dyDescent="0.2">
      <c r="A21" s="30" t="s">
        <v>21</v>
      </c>
      <c r="B21" s="28"/>
      <c r="C21" s="28"/>
      <c r="D21" s="78"/>
      <c r="E21" s="78"/>
      <c r="F21" s="78"/>
      <c r="G21" s="78"/>
      <c r="H21" s="78"/>
    </row>
    <row r="22" spans="1:8" x14ac:dyDescent="0.2">
      <c r="A22" s="21" t="s">
        <v>4</v>
      </c>
      <c r="B22" s="28">
        <v>5630383.9000000004</v>
      </c>
      <c r="C22" s="28">
        <v>1753221</v>
      </c>
      <c r="D22" s="78">
        <v>1355165.4</v>
      </c>
      <c r="E22" s="78">
        <v>807280.5</v>
      </c>
      <c r="F22" s="78">
        <v>461674.7</v>
      </c>
      <c r="G22" s="78">
        <v>654733.80000000005</v>
      </c>
      <c r="H22" s="78">
        <v>598308.5</v>
      </c>
    </row>
    <row r="23" spans="1:8" x14ac:dyDescent="0.2">
      <c r="A23" s="24" t="s">
        <v>22</v>
      </c>
      <c r="B23" s="78"/>
      <c r="C23" s="78"/>
      <c r="D23" s="78"/>
      <c r="E23" s="78"/>
      <c r="F23" s="78"/>
      <c r="G23" s="78"/>
      <c r="H23" s="78"/>
    </row>
    <row r="24" spans="1:8" x14ac:dyDescent="0.2">
      <c r="A24" s="25" t="s">
        <v>6</v>
      </c>
      <c r="B24" s="78">
        <v>4196838.9000000004</v>
      </c>
      <c r="C24" s="78">
        <v>1109245.8</v>
      </c>
      <c r="D24" s="78">
        <v>1127194.6000000001</v>
      </c>
      <c r="E24" s="78">
        <v>589803.1</v>
      </c>
      <c r="F24" s="78">
        <v>235862.7</v>
      </c>
      <c r="G24" s="78">
        <v>625134.69999999995</v>
      </c>
      <c r="H24" s="78">
        <v>509598</v>
      </c>
    </row>
    <row r="25" spans="1:8" x14ac:dyDescent="0.2">
      <c r="A25" s="27" t="s">
        <v>29</v>
      </c>
      <c r="B25" s="78"/>
      <c r="C25" s="78"/>
      <c r="D25" s="78"/>
      <c r="E25" s="78"/>
      <c r="F25" s="78"/>
      <c r="G25" s="78"/>
      <c r="H25" s="78"/>
    </row>
    <row r="26" spans="1:8" x14ac:dyDescent="0.2">
      <c r="A26" s="31" t="s">
        <v>7</v>
      </c>
      <c r="B26" s="78">
        <v>3897642.2</v>
      </c>
      <c r="C26" s="78">
        <v>1089256.6000000001</v>
      </c>
      <c r="D26" s="78">
        <v>1115693.5</v>
      </c>
      <c r="E26" s="78">
        <v>563492.30000000005</v>
      </c>
      <c r="F26" s="78">
        <v>234962.7</v>
      </c>
      <c r="G26" s="78">
        <v>426066.1</v>
      </c>
      <c r="H26" s="78">
        <v>468170.9</v>
      </c>
    </row>
    <row r="27" spans="1:8" x14ac:dyDescent="0.2">
      <c r="A27" s="32" t="s">
        <v>30</v>
      </c>
      <c r="B27" s="78"/>
      <c r="C27" s="78"/>
      <c r="D27" s="78"/>
      <c r="E27" s="78"/>
      <c r="F27" s="78"/>
      <c r="G27" s="78"/>
      <c r="H27" s="78"/>
    </row>
    <row r="28" spans="1:8" x14ac:dyDescent="0.2">
      <c r="A28" s="33" t="s">
        <v>23</v>
      </c>
      <c r="B28" s="78" t="s">
        <v>2</v>
      </c>
      <c r="C28" s="78" t="s">
        <v>2</v>
      </c>
      <c r="D28" s="78" t="s">
        <v>2</v>
      </c>
      <c r="E28" s="78" t="s">
        <v>2</v>
      </c>
      <c r="F28" s="78" t="s">
        <v>2</v>
      </c>
      <c r="G28" s="78" t="s">
        <v>2</v>
      </c>
      <c r="H28" s="78" t="s">
        <v>2</v>
      </c>
    </row>
    <row r="29" spans="1:8" x14ac:dyDescent="0.2">
      <c r="A29" s="34" t="s">
        <v>189</v>
      </c>
      <c r="B29" s="78"/>
      <c r="C29" s="78"/>
      <c r="D29" s="78"/>
      <c r="E29" s="78"/>
      <c r="F29" s="78"/>
      <c r="G29" s="78"/>
      <c r="H29" s="78"/>
    </row>
    <row r="30" spans="1:8" x14ac:dyDescent="0.2">
      <c r="A30" s="33" t="s">
        <v>24</v>
      </c>
      <c r="B30" s="78">
        <v>137079.4</v>
      </c>
      <c r="C30" s="78" t="s">
        <v>2</v>
      </c>
      <c r="D30" s="78">
        <v>7785.8</v>
      </c>
      <c r="E30" s="78" t="s">
        <v>8</v>
      </c>
      <c r="F30" s="78" t="s">
        <v>8</v>
      </c>
      <c r="G30" s="78" t="s">
        <v>2</v>
      </c>
      <c r="H30" s="78">
        <v>128897.60000000001</v>
      </c>
    </row>
    <row r="31" spans="1:8" x14ac:dyDescent="0.2">
      <c r="A31" s="34" t="s">
        <v>190</v>
      </c>
      <c r="B31" s="78"/>
      <c r="C31" s="78"/>
      <c r="D31" s="78"/>
      <c r="E31" s="78"/>
      <c r="F31" s="78"/>
      <c r="G31" s="78"/>
      <c r="H31" s="78"/>
    </row>
    <row r="32" spans="1:8" x14ac:dyDescent="0.2">
      <c r="A32" s="33" t="s">
        <v>25</v>
      </c>
      <c r="B32" s="78">
        <v>3265330.7</v>
      </c>
      <c r="C32" s="78">
        <v>1080685.5</v>
      </c>
      <c r="D32" s="78">
        <v>1006843.3</v>
      </c>
      <c r="E32" s="28">
        <v>197471</v>
      </c>
      <c r="F32" s="78">
        <v>234947.9</v>
      </c>
      <c r="G32" s="28">
        <v>406226</v>
      </c>
      <c r="H32" s="28">
        <v>339157</v>
      </c>
    </row>
    <row r="33" spans="1:8" x14ac:dyDescent="0.2">
      <c r="A33" s="34" t="s">
        <v>191</v>
      </c>
      <c r="B33" s="78"/>
      <c r="C33" s="78"/>
      <c r="D33" s="78"/>
      <c r="E33" s="28"/>
      <c r="F33" s="78"/>
      <c r="G33" s="28"/>
      <c r="H33" s="28"/>
    </row>
    <row r="34" spans="1:8" x14ac:dyDescent="0.2">
      <c r="A34" s="33" t="s">
        <v>27</v>
      </c>
      <c r="B34" s="78" t="s">
        <v>2</v>
      </c>
      <c r="C34" s="78" t="s">
        <v>2</v>
      </c>
      <c r="D34" s="78" t="s">
        <v>2</v>
      </c>
      <c r="E34" s="78">
        <v>34.200000000000003</v>
      </c>
      <c r="F34" s="78">
        <v>0</v>
      </c>
      <c r="G34" s="78">
        <v>9656.1</v>
      </c>
      <c r="H34" s="78">
        <v>52.1</v>
      </c>
    </row>
    <row r="35" spans="1:8" x14ac:dyDescent="0.2">
      <c r="A35" s="34" t="s">
        <v>192</v>
      </c>
      <c r="B35" s="78"/>
      <c r="C35" s="78"/>
      <c r="D35" s="78"/>
      <c r="E35" s="78"/>
      <c r="F35" s="78"/>
      <c r="G35" s="78"/>
      <c r="H35" s="78"/>
    </row>
    <row r="36" spans="1:8" x14ac:dyDescent="0.2">
      <c r="A36" s="33" t="s">
        <v>26</v>
      </c>
      <c r="B36" s="78" t="s">
        <v>2</v>
      </c>
      <c r="C36" s="78" t="s">
        <v>2</v>
      </c>
      <c r="D36" s="78" t="s">
        <v>2</v>
      </c>
      <c r="E36" s="78" t="s">
        <v>2</v>
      </c>
      <c r="F36" s="78" t="s">
        <v>2</v>
      </c>
      <c r="G36" s="78" t="s">
        <v>2</v>
      </c>
      <c r="H36" s="78" t="s">
        <v>2</v>
      </c>
    </row>
    <row r="37" spans="1:8" x14ac:dyDescent="0.2">
      <c r="A37" s="34" t="s">
        <v>193</v>
      </c>
      <c r="B37" s="78"/>
      <c r="C37" s="78"/>
      <c r="D37" s="78"/>
      <c r="E37" s="78"/>
      <c r="F37" s="78"/>
      <c r="G37" s="78"/>
      <c r="H37" s="78"/>
    </row>
    <row r="38" spans="1:8" x14ac:dyDescent="0.2">
      <c r="A38" s="33" t="s">
        <v>28</v>
      </c>
      <c r="B38" s="78">
        <v>366839.9</v>
      </c>
      <c r="C38" s="78" t="s">
        <v>2</v>
      </c>
      <c r="D38" s="78" t="s">
        <v>2</v>
      </c>
      <c r="E38" s="78">
        <v>365704.1</v>
      </c>
      <c r="F38" s="78" t="s">
        <v>8</v>
      </c>
      <c r="G38" s="78" t="s">
        <v>8</v>
      </c>
      <c r="H38" s="78" t="s">
        <v>2</v>
      </c>
    </row>
    <row r="39" spans="1:8" x14ac:dyDescent="0.2">
      <c r="A39" s="34" t="s">
        <v>194</v>
      </c>
      <c r="B39" s="78"/>
      <c r="C39" s="78"/>
      <c r="D39" s="78"/>
      <c r="E39" s="78"/>
      <c r="F39" s="78"/>
      <c r="G39" s="78"/>
      <c r="H39" s="78"/>
    </row>
    <row r="40" spans="1:8" x14ac:dyDescent="0.2">
      <c r="A40" s="31" t="s">
        <v>9</v>
      </c>
      <c r="B40" s="78">
        <v>299196.7</v>
      </c>
      <c r="C40" s="78">
        <v>19989.2</v>
      </c>
      <c r="D40" s="78">
        <v>11501.1</v>
      </c>
      <c r="E40" s="78">
        <v>26310.799999999999</v>
      </c>
      <c r="F40" s="78">
        <v>899.9</v>
      </c>
      <c r="G40" s="78">
        <v>199068.6</v>
      </c>
      <c r="H40" s="78">
        <v>41427.199999999997</v>
      </c>
    </row>
    <row r="41" spans="1:8" x14ac:dyDescent="0.2">
      <c r="A41" s="31" t="s">
        <v>31</v>
      </c>
      <c r="B41" s="78"/>
      <c r="C41" s="78"/>
      <c r="D41" s="78"/>
      <c r="E41" s="78"/>
      <c r="F41" s="78"/>
      <c r="G41" s="78"/>
      <c r="H41" s="78"/>
    </row>
    <row r="42" spans="1:8" x14ac:dyDescent="0.2">
      <c r="A42" s="25" t="s">
        <v>5</v>
      </c>
      <c r="B42" s="28">
        <v>1433545</v>
      </c>
      <c r="C42" s="78">
        <v>643975.19999999995</v>
      </c>
      <c r="D42" s="78">
        <v>227970.8</v>
      </c>
      <c r="E42" s="78">
        <v>217477.4</v>
      </c>
      <c r="F42" s="78">
        <v>225812</v>
      </c>
      <c r="G42" s="78">
        <v>29599.200000000001</v>
      </c>
      <c r="H42" s="78">
        <v>88710.399999999994</v>
      </c>
    </row>
    <row r="43" spans="1:8" x14ac:dyDescent="0.2">
      <c r="A43" s="27" t="s">
        <v>32</v>
      </c>
      <c r="B43" s="22"/>
      <c r="C43" s="22"/>
      <c r="D43" s="22"/>
      <c r="E43" s="22"/>
      <c r="F43" s="22"/>
      <c r="G43" s="22"/>
      <c r="H43" s="22"/>
    </row>
    <row r="44" spans="1:8" x14ac:dyDescent="0.2">
      <c r="A44" s="79"/>
      <c r="B44" s="298" t="s">
        <v>165</v>
      </c>
      <c r="C44" s="299"/>
      <c r="D44" s="299"/>
      <c r="E44" s="299"/>
      <c r="F44" s="299"/>
      <c r="G44" s="299"/>
      <c r="H44" s="299"/>
    </row>
    <row r="45" spans="1:8" x14ac:dyDescent="0.2">
      <c r="A45" s="79"/>
      <c r="B45" s="300" t="s">
        <v>167</v>
      </c>
      <c r="C45" s="301"/>
      <c r="D45" s="301"/>
      <c r="E45" s="301"/>
      <c r="F45" s="301"/>
      <c r="G45" s="301"/>
      <c r="H45" s="298"/>
    </row>
    <row r="46" spans="1:8" x14ac:dyDescent="0.2">
      <c r="A46" s="18" t="s">
        <v>0</v>
      </c>
      <c r="B46" s="19">
        <v>14592888.6</v>
      </c>
      <c r="C46" s="19">
        <v>3723986.1</v>
      </c>
      <c r="D46" s="19">
        <v>7151714.2999999998</v>
      </c>
      <c r="E46" s="19">
        <v>1434211.7</v>
      </c>
      <c r="F46" s="19">
        <v>681422.7</v>
      </c>
      <c r="G46" s="19">
        <v>981289.2</v>
      </c>
      <c r="H46" s="19">
        <v>620264.69999999995</v>
      </c>
    </row>
    <row r="47" spans="1:8" x14ac:dyDescent="0.2">
      <c r="A47" s="20" t="s">
        <v>13</v>
      </c>
      <c r="B47" s="19"/>
      <c r="C47" s="19"/>
      <c r="D47" s="19"/>
      <c r="E47" s="19"/>
      <c r="F47" s="19"/>
      <c r="G47" s="19"/>
      <c r="H47" s="19"/>
    </row>
    <row r="48" spans="1:8" x14ac:dyDescent="0.2">
      <c r="A48" s="21" t="s">
        <v>1</v>
      </c>
      <c r="B48" s="22">
        <v>9224246.8000000007</v>
      </c>
      <c r="C48" s="22">
        <v>2058085.3</v>
      </c>
      <c r="D48" s="22">
        <v>6005930.2999999998</v>
      </c>
      <c r="E48" s="22">
        <v>630540</v>
      </c>
      <c r="F48" s="22">
        <v>213975.3</v>
      </c>
      <c r="G48" s="22">
        <v>307093.7</v>
      </c>
      <c r="H48" s="22">
        <v>8622.2000000000007</v>
      </c>
    </row>
    <row r="49" spans="1:8" x14ac:dyDescent="0.2">
      <c r="A49" s="24" t="s">
        <v>14</v>
      </c>
      <c r="B49" s="22"/>
      <c r="C49" s="22"/>
      <c r="D49" s="22"/>
      <c r="E49" s="22"/>
      <c r="F49" s="22"/>
      <c r="G49" s="22"/>
      <c r="H49" s="22"/>
    </row>
    <row r="50" spans="1:8" x14ac:dyDescent="0.2">
      <c r="A50" s="25" t="s">
        <v>15</v>
      </c>
      <c r="B50" s="78">
        <v>948213.9</v>
      </c>
      <c r="C50" s="78" t="s">
        <v>2</v>
      </c>
      <c r="D50" s="78">
        <v>209500.4</v>
      </c>
      <c r="E50" s="78">
        <v>42408.6</v>
      </c>
      <c r="F50" s="78">
        <v>3941.8</v>
      </c>
      <c r="G50" s="78" t="s">
        <v>2</v>
      </c>
      <c r="H50" s="78" t="s">
        <v>2</v>
      </c>
    </row>
    <row r="51" spans="1:8" x14ac:dyDescent="0.2">
      <c r="A51" s="27" t="s">
        <v>16</v>
      </c>
      <c r="B51" s="78"/>
      <c r="C51" s="78"/>
      <c r="D51" s="78"/>
      <c r="E51" s="78"/>
      <c r="F51" s="78"/>
      <c r="G51" s="78"/>
      <c r="H51" s="78"/>
    </row>
    <row r="52" spans="1:8" x14ac:dyDescent="0.2">
      <c r="A52" s="25" t="s">
        <v>17</v>
      </c>
      <c r="B52" s="78">
        <v>808297.3</v>
      </c>
      <c r="C52" s="78">
        <v>109821.1</v>
      </c>
      <c r="D52" s="78">
        <v>594974.9</v>
      </c>
      <c r="E52" s="78" t="s">
        <v>2</v>
      </c>
      <c r="F52" s="78">
        <v>23610.799999999999</v>
      </c>
      <c r="G52" s="78">
        <v>16943.8</v>
      </c>
      <c r="H52" s="78" t="s">
        <v>2</v>
      </c>
    </row>
    <row r="53" spans="1:8" x14ac:dyDescent="0.2">
      <c r="A53" s="27" t="s">
        <v>17</v>
      </c>
      <c r="B53" s="78"/>
      <c r="C53" s="78"/>
      <c r="D53" s="78"/>
      <c r="E53" s="78"/>
      <c r="F53" s="78"/>
      <c r="G53" s="78"/>
      <c r="H53" s="78"/>
    </row>
    <row r="54" spans="1:8" x14ac:dyDescent="0.2">
      <c r="A54" s="25" t="s">
        <v>18</v>
      </c>
      <c r="B54" s="78">
        <v>2003544.9</v>
      </c>
      <c r="C54" s="78" t="s">
        <v>2</v>
      </c>
      <c r="D54" s="78">
        <v>1260575</v>
      </c>
      <c r="E54" s="78" t="s">
        <v>2</v>
      </c>
      <c r="F54" s="78">
        <v>83424.100000000006</v>
      </c>
      <c r="G54" s="78">
        <v>87668.7</v>
      </c>
      <c r="H54" s="78">
        <v>3468.5</v>
      </c>
    </row>
    <row r="55" spans="1:8" x14ac:dyDescent="0.2">
      <c r="A55" s="27" t="s">
        <v>18</v>
      </c>
      <c r="B55" s="78"/>
      <c r="C55" s="78"/>
      <c r="D55" s="78"/>
      <c r="E55" s="78"/>
      <c r="F55" s="78"/>
      <c r="G55" s="78"/>
      <c r="H55" s="78"/>
    </row>
    <row r="56" spans="1:8" x14ac:dyDescent="0.2">
      <c r="A56" s="25" t="s">
        <v>19</v>
      </c>
      <c r="B56" s="78">
        <v>5464190.7000000002</v>
      </c>
      <c r="C56" s="78">
        <v>872793.8</v>
      </c>
      <c r="D56" s="78">
        <v>3940880</v>
      </c>
      <c r="E56" s="78">
        <v>350853.9</v>
      </c>
      <c r="F56" s="78">
        <v>102998.7</v>
      </c>
      <c r="G56" s="78" t="s">
        <v>2</v>
      </c>
      <c r="H56" s="78" t="s">
        <v>2</v>
      </c>
    </row>
    <row r="57" spans="1:8" x14ac:dyDescent="0.2">
      <c r="A57" s="27" t="s">
        <v>20</v>
      </c>
      <c r="B57" s="78"/>
      <c r="C57" s="78"/>
      <c r="D57" s="78"/>
      <c r="E57" s="78"/>
      <c r="F57" s="78"/>
      <c r="G57" s="78"/>
      <c r="H57" s="78"/>
    </row>
    <row r="58" spans="1:8" x14ac:dyDescent="0.2">
      <c r="A58" s="29" t="s">
        <v>3</v>
      </c>
      <c r="B58" s="78">
        <v>456310.4</v>
      </c>
      <c r="C58" s="78">
        <v>115922.6</v>
      </c>
      <c r="D58" s="78">
        <v>45173.9</v>
      </c>
      <c r="E58" s="78">
        <v>132234.79999999999</v>
      </c>
      <c r="F58" s="78" t="s">
        <v>2</v>
      </c>
      <c r="G58" s="78">
        <v>65582.3</v>
      </c>
      <c r="H58" s="78" t="s">
        <v>2</v>
      </c>
    </row>
    <row r="59" spans="1:8" x14ac:dyDescent="0.2">
      <c r="A59" s="30" t="s">
        <v>21</v>
      </c>
      <c r="B59" s="78"/>
      <c r="C59" s="78"/>
      <c r="D59" s="78"/>
      <c r="E59" s="78"/>
      <c r="F59" s="78"/>
      <c r="G59" s="78"/>
      <c r="H59" s="78"/>
    </row>
    <row r="60" spans="1:8" x14ac:dyDescent="0.2">
      <c r="A60" s="21" t="s">
        <v>4</v>
      </c>
      <c r="B60" s="78">
        <v>4912331.4000000004</v>
      </c>
      <c r="C60" s="78">
        <v>1549978.2</v>
      </c>
      <c r="D60" s="78">
        <v>1100610.1000000001</v>
      </c>
      <c r="E60" s="78">
        <v>671436.9</v>
      </c>
      <c r="F60" s="78" t="s">
        <v>2</v>
      </c>
      <c r="G60" s="78">
        <v>608613.19999999995</v>
      </c>
      <c r="H60" s="78" t="s">
        <v>2</v>
      </c>
    </row>
    <row r="61" spans="1:8" x14ac:dyDescent="0.2">
      <c r="A61" s="24" t="s">
        <v>22</v>
      </c>
      <c r="B61" s="22"/>
      <c r="C61" s="22"/>
      <c r="D61" s="22"/>
      <c r="E61" s="22"/>
      <c r="F61" s="22"/>
      <c r="G61" s="22"/>
      <c r="H61" s="22"/>
    </row>
    <row r="62" spans="1:8" x14ac:dyDescent="0.2">
      <c r="A62" s="25" t="s">
        <v>6</v>
      </c>
      <c r="B62" s="78">
        <v>3627864.8</v>
      </c>
      <c r="C62" s="78">
        <v>966985.2</v>
      </c>
      <c r="D62" s="78">
        <v>907677.3</v>
      </c>
      <c r="E62" s="78">
        <v>478108.5</v>
      </c>
      <c r="F62" s="78">
        <v>211358.7</v>
      </c>
      <c r="G62" s="78">
        <v>579619.4</v>
      </c>
      <c r="H62" s="78">
        <v>484115.6</v>
      </c>
    </row>
    <row r="63" spans="1:8" x14ac:dyDescent="0.2">
      <c r="A63" s="27" t="s">
        <v>29</v>
      </c>
      <c r="B63" s="78"/>
      <c r="C63" s="78"/>
      <c r="D63" s="78"/>
      <c r="E63" s="78"/>
      <c r="F63" s="78"/>
      <c r="G63" s="78"/>
      <c r="H63" s="78"/>
    </row>
    <row r="64" spans="1:8" x14ac:dyDescent="0.2">
      <c r="A64" s="31" t="s">
        <v>7</v>
      </c>
      <c r="B64" s="78">
        <v>3367155.8</v>
      </c>
      <c r="C64" s="78">
        <v>950060</v>
      </c>
      <c r="D64" s="78">
        <v>896479.3</v>
      </c>
      <c r="E64" s="78" t="s">
        <v>2</v>
      </c>
      <c r="F64" s="78" t="s">
        <v>2</v>
      </c>
      <c r="G64" s="78" t="s">
        <v>2</v>
      </c>
      <c r="H64" s="78">
        <v>443162</v>
      </c>
    </row>
    <row r="65" spans="1:8" x14ac:dyDescent="0.2">
      <c r="A65" s="32" t="s">
        <v>30</v>
      </c>
      <c r="B65" s="78"/>
      <c r="C65" s="78"/>
      <c r="D65" s="78"/>
      <c r="E65" s="78"/>
      <c r="F65" s="78"/>
      <c r="G65" s="78"/>
      <c r="H65" s="78"/>
    </row>
    <row r="66" spans="1:8" x14ac:dyDescent="0.2">
      <c r="A66" s="33" t="s">
        <v>23</v>
      </c>
      <c r="B66" s="78" t="s">
        <v>2</v>
      </c>
      <c r="C66" s="78" t="s">
        <v>2</v>
      </c>
      <c r="D66" s="78" t="s">
        <v>2</v>
      </c>
      <c r="E66" s="78" t="s">
        <v>2</v>
      </c>
      <c r="F66" s="78" t="s">
        <v>2</v>
      </c>
      <c r="G66" s="78" t="s">
        <v>2</v>
      </c>
      <c r="H66" s="78" t="s">
        <v>2</v>
      </c>
    </row>
    <row r="67" spans="1:8" x14ac:dyDescent="0.2">
      <c r="A67" s="34" t="s">
        <v>189</v>
      </c>
      <c r="B67" s="78"/>
      <c r="C67" s="78"/>
      <c r="D67" s="78"/>
      <c r="E67" s="78"/>
      <c r="F67" s="78"/>
      <c r="G67" s="78"/>
      <c r="H67" s="78"/>
    </row>
    <row r="68" spans="1:8" x14ac:dyDescent="0.2">
      <c r="A68" s="33" t="s">
        <v>24</v>
      </c>
      <c r="B68" s="78">
        <v>128954</v>
      </c>
      <c r="C68" s="78" t="s">
        <v>2</v>
      </c>
      <c r="D68" s="78">
        <v>7574.9</v>
      </c>
      <c r="E68" s="78" t="s">
        <v>8</v>
      </c>
      <c r="F68" s="78" t="s">
        <v>8</v>
      </c>
      <c r="G68" s="78" t="s">
        <v>2</v>
      </c>
      <c r="H68" s="78">
        <v>120989.5</v>
      </c>
    </row>
    <row r="69" spans="1:8" x14ac:dyDescent="0.2">
      <c r="A69" s="34" t="s">
        <v>190</v>
      </c>
      <c r="B69" s="78"/>
      <c r="C69" s="78"/>
      <c r="D69" s="78"/>
      <c r="E69" s="78"/>
      <c r="F69" s="78"/>
      <c r="G69" s="78"/>
      <c r="H69" s="78"/>
    </row>
    <row r="70" spans="1:8" x14ac:dyDescent="0.2">
      <c r="A70" s="33" t="s">
        <v>25</v>
      </c>
      <c r="B70" s="78">
        <v>2789175.2</v>
      </c>
      <c r="C70" s="78">
        <v>942572.4</v>
      </c>
      <c r="D70" s="78">
        <v>800360.3</v>
      </c>
      <c r="E70" s="78">
        <v>132799.29999999999</v>
      </c>
      <c r="F70" s="78">
        <v>210463.5</v>
      </c>
      <c r="G70" s="78">
        <v>380894.6</v>
      </c>
      <c r="H70" s="78">
        <v>322085.2</v>
      </c>
    </row>
    <row r="71" spans="1:8" x14ac:dyDescent="0.2">
      <c r="A71" s="34" t="s">
        <v>191</v>
      </c>
      <c r="B71" s="78"/>
      <c r="C71" s="78"/>
      <c r="D71" s="78"/>
      <c r="E71" s="78"/>
      <c r="F71" s="78"/>
      <c r="G71" s="78"/>
      <c r="H71" s="78"/>
    </row>
    <row r="72" spans="1:8" x14ac:dyDescent="0.2">
      <c r="A72" s="33" t="s">
        <v>27</v>
      </c>
      <c r="B72" s="78" t="s">
        <v>2</v>
      </c>
      <c r="C72" s="78" t="s">
        <v>2</v>
      </c>
      <c r="D72" s="78" t="s">
        <v>2</v>
      </c>
      <c r="E72" s="78" t="s">
        <v>2</v>
      </c>
      <c r="F72" s="78" t="s">
        <v>8</v>
      </c>
      <c r="G72" s="78" t="s">
        <v>2</v>
      </c>
      <c r="H72" s="78" t="s">
        <v>2</v>
      </c>
    </row>
    <row r="73" spans="1:8" x14ac:dyDescent="0.2">
      <c r="A73" s="34" t="s">
        <v>192</v>
      </c>
      <c r="B73" s="78"/>
      <c r="C73" s="78"/>
      <c r="D73" s="78"/>
      <c r="E73" s="78"/>
      <c r="F73" s="78"/>
      <c r="G73" s="78"/>
      <c r="H73" s="78"/>
    </row>
    <row r="74" spans="1:8" x14ac:dyDescent="0.2">
      <c r="A74" s="33" t="s">
        <v>26</v>
      </c>
      <c r="B74" s="78" t="s">
        <v>2</v>
      </c>
      <c r="C74" s="78" t="s">
        <v>2</v>
      </c>
      <c r="D74" s="78" t="s">
        <v>2</v>
      </c>
      <c r="E74" s="78" t="s">
        <v>2</v>
      </c>
      <c r="F74" s="78" t="s">
        <v>2</v>
      </c>
      <c r="G74" s="78" t="s">
        <v>2</v>
      </c>
      <c r="H74" s="78" t="s">
        <v>2</v>
      </c>
    </row>
    <row r="75" spans="1:8" x14ac:dyDescent="0.2">
      <c r="A75" s="34" t="s">
        <v>193</v>
      </c>
      <c r="B75" s="78"/>
      <c r="C75" s="78"/>
      <c r="D75" s="78"/>
      <c r="E75" s="78"/>
      <c r="F75" s="78"/>
      <c r="G75" s="78"/>
      <c r="H75" s="78"/>
    </row>
    <row r="76" spans="1:8" x14ac:dyDescent="0.2">
      <c r="A76" s="33" t="s">
        <v>28</v>
      </c>
      <c r="B76" s="78">
        <v>335196.5</v>
      </c>
      <c r="C76" s="78" t="s">
        <v>2</v>
      </c>
      <c r="D76" s="78" t="s">
        <v>2</v>
      </c>
      <c r="E76" s="78">
        <v>334199.90000000002</v>
      </c>
      <c r="F76" s="78" t="s">
        <v>8</v>
      </c>
      <c r="G76" s="78" t="s">
        <v>8</v>
      </c>
      <c r="H76" s="78" t="s">
        <v>2</v>
      </c>
    </row>
    <row r="77" spans="1:8" x14ac:dyDescent="0.2">
      <c r="A77" s="34" t="s">
        <v>194</v>
      </c>
      <c r="B77" s="78"/>
      <c r="C77" s="78"/>
      <c r="D77" s="78"/>
      <c r="E77" s="78"/>
      <c r="F77" s="78"/>
      <c r="G77" s="78"/>
      <c r="H77" s="78"/>
    </row>
    <row r="78" spans="1:8" x14ac:dyDescent="0.2">
      <c r="A78" s="31" t="s">
        <v>9</v>
      </c>
      <c r="B78" s="78">
        <v>260709</v>
      </c>
      <c r="C78" s="78">
        <v>16925.2</v>
      </c>
      <c r="D78" s="78">
        <v>11198</v>
      </c>
      <c r="E78" s="78" t="s">
        <v>2</v>
      </c>
      <c r="F78" s="78" t="s">
        <v>2</v>
      </c>
      <c r="G78" s="78" t="s">
        <v>2</v>
      </c>
      <c r="H78" s="78">
        <v>40953.599999999999</v>
      </c>
    </row>
    <row r="79" spans="1:8" x14ac:dyDescent="0.2">
      <c r="A79" s="31" t="s">
        <v>31</v>
      </c>
      <c r="B79" s="78"/>
      <c r="C79" s="78"/>
      <c r="D79" s="78"/>
      <c r="E79" s="78"/>
      <c r="F79" s="78"/>
      <c r="G79" s="78"/>
      <c r="H79" s="78"/>
    </row>
    <row r="80" spans="1:8" x14ac:dyDescent="0.2">
      <c r="A80" s="25" t="s">
        <v>5</v>
      </c>
      <c r="B80" s="78">
        <v>1284466.6000000001</v>
      </c>
      <c r="C80" s="78">
        <v>582993</v>
      </c>
      <c r="D80" s="78">
        <v>192932.7</v>
      </c>
      <c r="E80" s="78">
        <v>193328.4</v>
      </c>
      <c r="F80" s="78" t="s">
        <v>2</v>
      </c>
      <c r="G80" s="78">
        <v>28993.8</v>
      </c>
      <c r="H80" s="78" t="s">
        <v>2</v>
      </c>
    </row>
    <row r="81" spans="1:8" x14ac:dyDescent="0.2">
      <c r="A81" s="27" t="s">
        <v>32</v>
      </c>
      <c r="B81" s="80"/>
      <c r="C81" s="22"/>
      <c r="D81" s="22"/>
      <c r="E81" s="22"/>
      <c r="F81" s="22"/>
      <c r="G81" s="22"/>
      <c r="H81" s="22"/>
    </row>
    <row r="82" spans="1:8" x14ac:dyDescent="0.2">
      <c r="A82" s="79"/>
      <c r="B82" s="298" t="s">
        <v>166</v>
      </c>
      <c r="C82" s="299"/>
      <c r="D82" s="299"/>
      <c r="E82" s="299"/>
      <c r="F82" s="299"/>
      <c r="G82" s="299"/>
      <c r="H82" s="299"/>
    </row>
    <row r="83" spans="1:8" x14ac:dyDescent="0.2">
      <c r="A83" s="79"/>
      <c r="B83" s="300" t="s">
        <v>168</v>
      </c>
      <c r="C83" s="301"/>
      <c r="D83" s="301"/>
      <c r="E83" s="301"/>
      <c r="F83" s="301"/>
      <c r="G83" s="301"/>
      <c r="H83" s="298"/>
    </row>
    <row r="84" spans="1:8" s="84" customFormat="1" x14ac:dyDescent="0.2">
      <c r="A84" s="18" t="s">
        <v>0</v>
      </c>
      <c r="B84" s="81">
        <v>3350156</v>
      </c>
      <c r="C84" s="82">
        <v>784050.4</v>
      </c>
      <c r="D84" s="83">
        <v>1799171</v>
      </c>
      <c r="E84" s="82">
        <v>313173.09999999998</v>
      </c>
      <c r="F84" s="82">
        <v>95043.7</v>
      </c>
      <c r="G84" s="82">
        <v>323555.90000000002</v>
      </c>
      <c r="H84" s="82">
        <v>35161.800000000003</v>
      </c>
    </row>
    <row r="85" spans="1:8" s="84" customFormat="1" x14ac:dyDescent="0.2">
      <c r="A85" s="20" t="s">
        <v>13</v>
      </c>
      <c r="B85" s="81"/>
      <c r="C85" s="82"/>
      <c r="D85" s="83"/>
      <c r="E85" s="82"/>
      <c r="F85" s="82"/>
      <c r="G85" s="82"/>
      <c r="H85" s="82"/>
    </row>
    <row r="86" spans="1:8" x14ac:dyDescent="0.2">
      <c r="A86" s="21" t="s">
        <v>1</v>
      </c>
      <c r="B86" s="78">
        <v>2558244.9</v>
      </c>
      <c r="C86" s="78">
        <v>573211.1</v>
      </c>
      <c r="D86" s="78">
        <v>1529932</v>
      </c>
      <c r="E86" s="78">
        <v>140889</v>
      </c>
      <c r="F86" s="78">
        <v>39130.5</v>
      </c>
      <c r="G86" s="78">
        <v>274842.3</v>
      </c>
      <c r="H86" s="78">
        <v>240</v>
      </c>
    </row>
    <row r="87" spans="1:8" x14ac:dyDescent="0.2">
      <c r="A87" s="24" t="s">
        <v>14</v>
      </c>
      <c r="B87" s="78"/>
      <c r="C87" s="78"/>
      <c r="D87" s="78"/>
      <c r="E87" s="78"/>
      <c r="F87" s="78"/>
      <c r="G87" s="78"/>
      <c r="H87" s="78"/>
    </row>
    <row r="88" spans="1:8" x14ac:dyDescent="0.2">
      <c r="A88" s="25" t="s">
        <v>15</v>
      </c>
      <c r="B88" s="78">
        <v>92074</v>
      </c>
      <c r="C88" s="78" t="s">
        <v>2</v>
      </c>
      <c r="D88" s="78">
        <v>67455.199999999997</v>
      </c>
      <c r="E88" s="78">
        <v>10559.7</v>
      </c>
      <c r="F88" s="78">
        <v>916.8</v>
      </c>
      <c r="G88" s="78" t="s">
        <v>2</v>
      </c>
      <c r="H88" s="78">
        <v>51.9</v>
      </c>
    </row>
    <row r="89" spans="1:8" x14ac:dyDescent="0.2">
      <c r="A89" s="27" t="s">
        <v>16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25" t="s">
        <v>17</v>
      </c>
      <c r="B90" s="78">
        <v>308789.3</v>
      </c>
      <c r="C90" s="78">
        <v>53646.3</v>
      </c>
      <c r="D90" s="78">
        <v>206519.3</v>
      </c>
      <c r="E90" s="78" t="s">
        <v>2</v>
      </c>
      <c r="F90" s="78">
        <v>7110.9</v>
      </c>
      <c r="G90" s="78">
        <v>1387.8</v>
      </c>
      <c r="H90" s="78" t="s">
        <v>2</v>
      </c>
    </row>
    <row r="91" spans="1:8" x14ac:dyDescent="0.2">
      <c r="A91" s="27" t="s">
        <v>17</v>
      </c>
      <c r="B91" s="78"/>
      <c r="C91" s="78"/>
      <c r="D91" s="78"/>
      <c r="E91" s="78"/>
      <c r="F91" s="78"/>
      <c r="G91" s="78"/>
      <c r="H91" s="78"/>
    </row>
    <row r="92" spans="1:8" x14ac:dyDescent="0.2">
      <c r="A92" s="25" t="s">
        <v>18</v>
      </c>
      <c r="B92" s="78">
        <v>507485.3</v>
      </c>
      <c r="C92" s="78" t="s">
        <v>2</v>
      </c>
      <c r="D92" s="78">
        <v>397755.3</v>
      </c>
      <c r="E92" s="78" t="s">
        <v>2</v>
      </c>
      <c r="F92" s="78">
        <v>12357.1</v>
      </c>
      <c r="G92" s="78">
        <v>1620.2</v>
      </c>
      <c r="H92" s="78" t="s">
        <v>2</v>
      </c>
    </row>
    <row r="93" spans="1:8" x14ac:dyDescent="0.2">
      <c r="A93" s="27" t="s">
        <v>18</v>
      </c>
      <c r="B93" s="78"/>
      <c r="C93" s="78"/>
      <c r="D93" s="78"/>
      <c r="E93" s="78"/>
      <c r="F93" s="78"/>
      <c r="G93" s="78"/>
      <c r="H93" s="78"/>
    </row>
    <row r="94" spans="1:8" x14ac:dyDescent="0.2">
      <c r="A94" s="25" t="s">
        <v>19</v>
      </c>
      <c r="B94" s="78">
        <v>1649896.3</v>
      </c>
      <c r="C94" s="78">
        <v>450015.8</v>
      </c>
      <c r="D94" s="78">
        <v>858202.2</v>
      </c>
      <c r="E94" s="78">
        <v>51450.9</v>
      </c>
      <c r="F94" s="78">
        <v>18745.7</v>
      </c>
      <c r="G94" s="78" t="s">
        <v>2</v>
      </c>
      <c r="H94" s="78" t="s">
        <v>2</v>
      </c>
    </row>
    <row r="95" spans="1:8" x14ac:dyDescent="0.2">
      <c r="A95" s="27" t="s">
        <v>20</v>
      </c>
      <c r="B95" s="78"/>
      <c r="C95" s="78"/>
      <c r="D95" s="78"/>
      <c r="E95" s="78"/>
      <c r="F95" s="78"/>
      <c r="G95" s="78"/>
      <c r="H95" s="78"/>
    </row>
    <row r="96" spans="1:8" x14ac:dyDescent="0.2">
      <c r="A96" s="29" t="s">
        <v>3</v>
      </c>
      <c r="B96" s="78">
        <v>73858.600000000006</v>
      </c>
      <c r="C96" s="78">
        <v>7596.5</v>
      </c>
      <c r="D96" s="78">
        <v>14683.8</v>
      </c>
      <c r="E96" s="78">
        <v>36440.6</v>
      </c>
      <c r="F96" s="78" t="s">
        <v>2</v>
      </c>
      <c r="G96" s="78">
        <v>2593</v>
      </c>
      <c r="H96" s="78" t="s">
        <v>2</v>
      </c>
    </row>
    <row r="97" spans="1:8" x14ac:dyDescent="0.2">
      <c r="A97" s="30" t="s">
        <v>21</v>
      </c>
      <c r="B97" s="78"/>
      <c r="C97" s="78"/>
      <c r="D97" s="78"/>
      <c r="E97" s="78"/>
      <c r="F97" s="78"/>
      <c r="G97" s="78"/>
      <c r="H97" s="78"/>
    </row>
    <row r="98" spans="1:8" x14ac:dyDescent="0.2">
      <c r="A98" s="21" t="s">
        <v>4</v>
      </c>
      <c r="B98" s="78">
        <v>718052.5</v>
      </c>
      <c r="C98" s="78">
        <v>203242.8</v>
      </c>
      <c r="D98" s="78">
        <v>254555.3</v>
      </c>
      <c r="E98" s="78">
        <v>135843.6</v>
      </c>
      <c r="F98" s="78" t="s">
        <v>2</v>
      </c>
      <c r="G98" s="78">
        <v>46120.6</v>
      </c>
      <c r="H98" s="78" t="s">
        <v>2</v>
      </c>
    </row>
    <row r="99" spans="1:8" x14ac:dyDescent="0.2">
      <c r="A99" s="24" t="s">
        <v>22</v>
      </c>
      <c r="B99" s="78"/>
      <c r="C99" s="78"/>
      <c r="D99" s="78"/>
      <c r="E99" s="78"/>
      <c r="F99" s="78"/>
      <c r="G99" s="78"/>
      <c r="H99" s="78"/>
    </row>
    <row r="100" spans="1:8" x14ac:dyDescent="0.2">
      <c r="A100" s="25" t="s">
        <v>6</v>
      </c>
      <c r="B100" s="78">
        <v>568974.1</v>
      </c>
      <c r="C100" s="78">
        <v>142260.6</v>
      </c>
      <c r="D100" s="78">
        <v>219517.3</v>
      </c>
      <c r="E100" s="78">
        <v>111694.6</v>
      </c>
      <c r="F100" s="78">
        <v>24503.9</v>
      </c>
      <c r="G100" s="78">
        <v>45515.3</v>
      </c>
      <c r="H100" s="78">
        <v>25482.400000000001</v>
      </c>
    </row>
    <row r="101" spans="1:8" x14ac:dyDescent="0.2">
      <c r="A101" s="27" t="s">
        <v>29</v>
      </c>
      <c r="B101" s="78"/>
      <c r="C101" s="78"/>
      <c r="D101" s="78"/>
      <c r="E101" s="78"/>
      <c r="F101" s="78"/>
      <c r="G101" s="78"/>
      <c r="H101" s="78"/>
    </row>
    <row r="102" spans="1:8" x14ac:dyDescent="0.2">
      <c r="A102" s="31" t="s">
        <v>7</v>
      </c>
      <c r="B102" s="78">
        <v>530486.4</v>
      </c>
      <c r="C102" s="78">
        <v>139196.6</v>
      </c>
      <c r="D102" s="78">
        <v>219214.2</v>
      </c>
      <c r="E102" s="78" t="s">
        <v>2</v>
      </c>
      <c r="F102" s="78" t="s">
        <v>2</v>
      </c>
      <c r="G102" s="78" t="s">
        <v>2</v>
      </c>
      <c r="H102" s="78">
        <v>25008.9</v>
      </c>
    </row>
    <row r="103" spans="1:8" x14ac:dyDescent="0.2">
      <c r="A103" s="32" t="s">
        <v>30</v>
      </c>
      <c r="B103" s="78"/>
      <c r="C103" s="78"/>
      <c r="D103" s="78"/>
      <c r="E103" s="78"/>
      <c r="F103" s="78"/>
      <c r="G103" s="78"/>
      <c r="H103" s="78"/>
    </row>
    <row r="104" spans="1:8" x14ac:dyDescent="0.2">
      <c r="A104" s="33" t="s">
        <v>23</v>
      </c>
      <c r="B104" s="78" t="s">
        <v>2</v>
      </c>
      <c r="C104" s="78" t="s">
        <v>2</v>
      </c>
      <c r="D104" s="78" t="s">
        <v>2</v>
      </c>
      <c r="E104" s="78" t="s">
        <v>2</v>
      </c>
      <c r="F104" s="78" t="s">
        <v>2</v>
      </c>
      <c r="G104" s="78" t="s">
        <v>2</v>
      </c>
      <c r="H104" s="78" t="s">
        <v>2</v>
      </c>
    </row>
    <row r="105" spans="1:8" x14ac:dyDescent="0.2">
      <c r="A105" s="34" t="s">
        <v>189</v>
      </c>
      <c r="B105" s="22"/>
      <c r="C105" s="22"/>
      <c r="D105" s="22"/>
      <c r="E105" s="22"/>
      <c r="F105" s="22"/>
      <c r="G105" s="22"/>
      <c r="H105" s="22"/>
    </row>
    <row r="106" spans="1:8" x14ac:dyDescent="0.2">
      <c r="A106" s="33" t="s">
        <v>24</v>
      </c>
      <c r="B106" s="78">
        <v>8125.4</v>
      </c>
      <c r="C106" s="78" t="s">
        <v>2</v>
      </c>
      <c r="D106" s="78">
        <v>210.9</v>
      </c>
      <c r="E106" s="78" t="s">
        <v>8</v>
      </c>
      <c r="F106" s="78" t="s">
        <v>8</v>
      </c>
      <c r="G106" s="78" t="s">
        <v>2</v>
      </c>
      <c r="H106" s="78">
        <v>7908.1</v>
      </c>
    </row>
    <row r="107" spans="1:8" x14ac:dyDescent="0.2">
      <c r="A107" s="34" t="s">
        <v>190</v>
      </c>
      <c r="B107" s="78"/>
      <c r="C107" s="78"/>
      <c r="D107" s="78"/>
      <c r="E107" s="78"/>
      <c r="F107" s="78"/>
      <c r="G107" s="78"/>
      <c r="H107" s="78"/>
    </row>
    <row r="108" spans="1:8" x14ac:dyDescent="0.2">
      <c r="A108" s="33" t="s">
        <v>25</v>
      </c>
      <c r="B108" s="78">
        <v>476155.5</v>
      </c>
      <c r="C108" s="78">
        <v>138113.20000000001</v>
      </c>
      <c r="D108" s="78">
        <v>206483</v>
      </c>
      <c r="E108" s="78">
        <v>64671.7</v>
      </c>
      <c r="F108" s="78">
        <v>24484.400000000001</v>
      </c>
      <c r="G108" s="78">
        <v>25331.4</v>
      </c>
      <c r="H108" s="78">
        <v>17071.8</v>
      </c>
    </row>
    <row r="109" spans="1:8" x14ac:dyDescent="0.2">
      <c r="A109" s="34" t="s">
        <v>191</v>
      </c>
      <c r="B109" s="78"/>
      <c r="C109" s="78"/>
      <c r="D109" s="78"/>
      <c r="E109" s="78"/>
      <c r="F109" s="78"/>
      <c r="G109" s="78"/>
      <c r="H109" s="78"/>
    </row>
    <row r="110" spans="1:8" x14ac:dyDescent="0.2">
      <c r="A110" s="33" t="s">
        <v>27</v>
      </c>
      <c r="B110" s="78" t="s">
        <v>2</v>
      </c>
      <c r="C110" s="78" t="s">
        <v>2</v>
      </c>
      <c r="D110" s="78" t="s">
        <v>2</v>
      </c>
      <c r="E110" s="78" t="s">
        <v>2</v>
      </c>
      <c r="F110" s="78" t="s">
        <v>8</v>
      </c>
      <c r="G110" s="78" t="s">
        <v>2</v>
      </c>
      <c r="H110" s="78" t="s">
        <v>2</v>
      </c>
    </row>
    <row r="111" spans="1:8" x14ac:dyDescent="0.2">
      <c r="A111" s="34" t="s">
        <v>192</v>
      </c>
      <c r="B111" s="78"/>
      <c r="C111" s="78"/>
      <c r="D111" s="78"/>
      <c r="E111" s="78"/>
      <c r="F111" s="78"/>
      <c r="G111" s="78"/>
      <c r="H111" s="78"/>
    </row>
    <row r="112" spans="1:8" x14ac:dyDescent="0.2">
      <c r="A112" s="33" t="s">
        <v>26</v>
      </c>
      <c r="B112" s="78" t="s">
        <v>2</v>
      </c>
      <c r="C112" s="78" t="s">
        <v>2</v>
      </c>
      <c r="D112" s="78" t="s">
        <v>2</v>
      </c>
      <c r="E112" s="78" t="s">
        <v>2</v>
      </c>
      <c r="F112" s="78" t="s">
        <v>2</v>
      </c>
      <c r="G112" s="78" t="s">
        <v>2</v>
      </c>
      <c r="H112" s="78" t="s">
        <v>2</v>
      </c>
    </row>
    <row r="113" spans="1:8" x14ac:dyDescent="0.2">
      <c r="A113" s="34" t="s">
        <v>193</v>
      </c>
      <c r="B113" s="78"/>
      <c r="C113" s="78"/>
      <c r="D113" s="78"/>
      <c r="E113" s="78"/>
      <c r="F113" s="78"/>
      <c r="G113" s="78"/>
      <c r="H113" s="78"/>
    </row>
    <row r="114" spans="1:8" x14ac:dyDescent="0.2">
      <c r="A114" s="33" t="s">
        <v>28</v>
      </c>
      <c r="B114" s="78">
        <v>31643.4</v>
      </c>
      <c r="C114" s="78" t="s">
        <v>2</v>
      </c>
      <c r="D114" s="78" t="s">
        <v>2</v>
      </c>
      <c r="E114" s="78">
        <v>31504.2</v>
      </c>
      <c r="F114" s="78" t="s">
        <v>8</v>
      </c>
      <c r="G114" s="78" t="s">
        <v>8</v>
      </c>
      <c r="H114" s="78">
        <v>16.5</v>
      </c>
    </row>
    <row r="115" spans="1:8" x14ac:dyDescent="0.2">
      <c r="A115" s="34" t="s">
        <v>194</v>
      </c>
      <c r="B115" s="78"/>
      <c r="C115" s="78"/>
      <c r="D115" s="78"/>
      <c r="E115" s="78"/>
      <c r="F115" s="78"/>
      <c r="G115" s="78"/>
      <c r="H115" s="78"/>
    </row>
    <row r="116" spans="1:8" x14ac:dyDescent="0.2">
      <c r="A116" s="31" t="s">
        <v>9</v>
      </c>
      <c r="B116" s="78">
        <v>38487.699999999997</v>
      </c>
      <c r="C116" s="78">
        <v>3064</v>
      </c>
      <c r="D116" s="78">
        <v>303</v>
      </c>
      <c r="E116" s="78" t="s">
        <v>2</v>
      </c>
      <c r="F116" s="78" t="s">
        <v>2</v>
      </c>
      <c r="G116" s="78" t="s">
        <v>2</v>
      </c>
      <c r="H116" s="78">
        <v>473.5</v>
      </c>
    </row>
    <row r="117" spans="1:8" x14ac:dyDescent="0.2">
      <c r="A117" s="31" t="s">
        <v>31</v>
      </c>
      <c r="B117" s="22"/>
      <c r="C117" s="22"/>
      <c r="D117" s="22"/>
      <c r="E117" s="22"/>
      <c r="F117" s="22"/>
      <c r="G117" s="22"/>
      <c r="H117" s="22"/>
    </row>
    <row r="118" spans="1:8" x14ac:dyDescent="0.2">
      <c r="A118" s="25" t="s">
        <v>5</v>
      </c>
      <c r="B118" s="78">
        <v>149078.39999999999</v>
      </c>
      <c r="C118" s="78">
        <v>60982.2</v>
      </c>
      <c r="D118" s="78">
        <v>35038</v>
      </c>
      <c r="E118" s="78">
        <v>24149</v>
      </c>
      <c r="F118" s="78" t="s">
        <v>2</v>
      </c>
      <c r="G118" s="78">
        <v>605.29999999999995</v>
      </c>
      <c r="H118" s="78" t="s">
        <v>2</v>
      </c>
    </row>
    <row r="119" spans="1:8" x14ac:dyDescent="0.2">
      <c r="A119" s="27" t="s">
        <v>32</v>
      </c>
      <c r="B119" s="85"/>
      <c r="C119" s="85"/>
      <c r="D119" s="85"/>
      <c r="E119" s="85"/>
      <c r="F119" s="85"/>
      <c r="G119" s="85"/>
      <c r="H119" s="85"/>
    </row>
  </sheetData>
  <mergeCells count="15">
    <mergeCell ref="B44:H44"/>
    <mergeCell ref="B82:H82"/>
    <mergeCell ref="B45:H45"/>
    <mergeCell ref="B83:H83"/>
    <mergeCell ref="C4:H4"/>
    <mergeCell ref="B4:B6"/>
    <mergeCell ref="H5:H6"/>
    <mergeCell ref="A2:G2"/>
    <mergeCell ref="C5:C6"/>
    <mergeCell ref="D5:D6"/>
    <mergeCell ref="E5:E6"/>
    <mergeCell ref="F5:F6"/>
    <mergeCell ref="G5:G6"/>
    <mergeCell ref="A4:A7"/>
    <mergeCell ref="B7:H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33</vt:i4>
      </vt:variant>
    </vt:vector>
  </HeadingPairs>
  <TitlesOfParts>
    <vt:vector size="33" baseType="lpstr">
      <vt:lpstr>Stosowane symbole</vt:lpstr>
      <vt:lpstr>Spis</vt:lpstr>
      <vt:lpstr>Tabl.1</vt:lpstr>
      <vt:lpstr>Tabl.2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</vt:lpstr>
      <vt:lpstr>Tabl.21</vt:lpstr>
      <vt:lpstr>Tabl.22</vt:lpstr>
      <vt:lpstr>Tabl.23</vt:lpstr>
      <vt:lpstr>Tabl.24</vt:lpstr>
      <vt:lpstr>Tabl.25</vt:lpstr>
      <vt:lpstr>Tabl.26</vt:lpstr>
      <vt:lpstr>Tabl.27</vt:lpstr>
      <vt:lpstr>Tabl.28</vt:lpstr>
      <vt:lpstr>Tabl.29</vt:lpstr>
      <vt:lpstr>Tabl.30</vt:lpstr>
      <vt:lpstr>Tabl.31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Karolak Jerzy</cp:lastModifiedBy>
  <dcterms:created xsi:type="dcterms:W3CDTF">2018-04-25T10:26:17Z</dcterms:created>
  <dcterms:modified xsi:type="dcterms:W3CDTF">2018-04-27T10:45:16Z</dcterms:modified>
</cp:coreProperties>
</file>