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9615" windowHeight="11640"/>
  </bookViews>
  <sheets>
    <sheet name="str. 213" sheetId="1" r:id="rId1"/>
  </sheets>
  <definedNames>
    <definedName name="_xlnm.Print_Area" localSheetId="0">'str. 213'!$A$1:$L$37</definedName>
  </definedNames>
  <calcPr calcId="125725"/>
</workbook>
</file>

<file path=xl/calcChain.xml><?xml version="1.0" encoding="utf-8"?>
<calcChain xmlns="http://schemas.openxmlformats.org/spreadsheetml/2006/main">
  <c r="B19" i="1"/>
  <c r="L19" s="1"/>
  <c r="K28"/>
  <c r="L28"/>
  <c r="J28"/>
  <c r="I28"/>
  <c r="H28"/>
  <c r="B17"/>
  <c r="L17" s="1"/>
  <c r="B15"/>
  <c r="L15" s="1"/>
  <c r="B12"/>
  <c r="L12" s="1"/>
  <c r="K9"/>
  <c r="J9"/>
  <c r="I9"/>
  <c r="H9"/>
  <c r="E9"/>
  <c r="G9"/>
  <c r="F9"/>
  <c r="D9"/>
  <c r="B9" l="1"/>
  <c r="C19" s="1"/>
  <c r="C15" l="1"/>
  <c r="C12"/>
  <c r="L9"/>
  <c r="C17"/>
</calcChain>
</file>

<file path=xl/sharedStrings.xml><?xml version="1.0" encoding="utf-8"?>
<sst xmlns="http://schemas.openxmlformats.org/spreadsheetml/2006/main" count="75" uniqueCount="55">
  <si>
    <t>V.  ŻEGLUGA  ŚRÓDLĄDOWA</t>
  </si>
  <si>
    <t>Ia</t>
  </si>
  <si>
    <t>Ib</t>
  </si>
  <si>
    <t>II</t>
  </si>
  <si>
    <t>III</t>
  </si>
  <si>
    <t>IV</t>
  </si>
  <si>
    <t>Va</t>
  </si>
  <si>
    <t>Vb</t>
  </si>
  <si>
    <t>OGÓŁEM</t>
  </si>
  <si>
    <t>Rzeki żeglowne</t>
  </si>
  <si>
    <t xml:space="preserve"> uregulowane</t>
  </si>
  <si>
    <t>Skanalizowane odcinki</t>
  </si>
  <si>
    <t xml:space="preserve"> rzek</t>
  </si>
  <si>
    <t>Canalised parts of rivers</t>
  </si>
  <si>
    <t>Kanały</t>
  </si>
  <si>
    <t>Canals</t>
  </si>
  <si>
    <t>Jeziora żeglowne</t>
  </si>
  <si>
    <t>Navigable lakes</t>
  </si>
  <si>
    <t>TOTAL</t>
  </si>
  <si>
    <t xml:space="preserve">Navigable regulated rivers </t>
  </si>
  <si>
    <t xml:space="preserve">                            As of 31 December</t>
  </si>
  <si>
    <t xml:space="preserve">− </t>
  </si>
  <si>
    <t xml:space="preserve">                           Stan w dniu 31 XII</t>
  </si>
  <si>
    <t>2000 i dalszym</t>
  </si>
  <si>
    <t>rok budowy: do 1949</t>
  </si>
  <si>
    <t>construction year: up to 1949</t>
  </si>
  <si>
    <t xml:space="preserve">      INLAND WATERWAYS TRANSPORT</t>
  </si>
  <si>
    <r>
      <t xml:space="preserve">WYSZCZEGÓLNIENIE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SPECIFICATION</t>
    </r>
  </si>
  <si>
    <r>
      <t xml:space="preserve">Ogółem                                                   </t>
    </r>
    <r>
      <rPr>
        <i/>
        <sz val="9"/>
        <rFont val="Arial"/>
        <family val="2"/>
        <charset val="238"/>
      </rPr>
      <t xml:space="preserve">  Total</t>
    </r>
  </si>
  <si>
    <r>
      <t xml:space="preserve">Drogi wodne wg klas o znaczeniu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Waterways according to classes of significance</t>
    </r>
  </si>
  <si>
    <r>
      <t xml:space="preserve">Drogi wodne eksploatowane                                         </t>
    </r>
    <r>
      <rPr>
        <i/>
        <sz val="9"/>
        <rFont val="Arial"/>
        <family val="2"/>
        <charset val="238"/>
      </rPr>
      <t xml:space="preserve">           Exploited waterways</t>
    </r>
  </si>
  <si>
    <r>
      <t xml:space="preserve">regionalnym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            regional</t>
    </r>
  </si>
  <si>
    <r>
      <t xml:space="preserve">międzynarodowym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international</t>
    </r>
  </si>
  <si>
    <r>
      <t xml:space="preserve">w km                                                   </t>
    </r>
    <r>
      <rPr>
        <i/>
        <sz val="9"/>
        <rFont val="Arial"/>
        <family val="2"/>
        <charset val="238"/>
      </rPr>
      <t xml:space="preserve">         kilo-metres</t>
    </r>
  </si>
  <si>
    <r>
      <t xml:space="preserve">w odse-tkach                        </t>
    </r>
    <r>
      <rPr>
        <i/>
        <sz val="9"/>
        <rFont val="Arial"/>
        <family val="2"/>
        <charset val="238"/>
      </rPr>
      <t>in per-cent</t>
    </r>
  </si>
  <si>
    <r>
      <t xml:space="preserve">w km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      kilometres</t>
    </r>
  </si>
  <si>
    <r>
      <t xml:space="preserve">w % do ogółem                                            </t>
    </r>
    <r>
      <rPr>
        <i/>
        <sz val="9"/>
        <rFont val="Arial"/>
        <family val="2"/>
        <charset val="238"/>
      </rPr>
      <t xml:space="preserve">                           %          of total</t>
    </r>
  </si>
  <si>
    <t>1970 – 1979</t>
  </si>
  <si>
    <t>1980 – 1989</t>
  </si>
  <si>
    <t>1990 – 1999</t>
  </si>
  <si>
    <t>1950 – 1969</t>
  </si>
  <si>
    <r>
      <t xml:space="preserve">WYSZCZEGÓLNIENIE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</si>
  <si>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Holowniki                                                     </t>
    </r>
    <r>
      <rPr>
        <i/>
        <sz val="9"/>
        <rFont val="Arial"/>
        <family val="2"/>
        <charset val="238"/>
      </rPr>
      <t>Tugs</t>
    </r>
  </si>
  <si>
    <r>
      <t xml:space="preserve">Pchacze                                                        </t>
    </r>
    <r>
      <rPr>
        <i/>
        <sz val="9"/>
        <rFont val="Arial"/>
        <family val="2"/>
        <charset val="238"/>
      </rPr>
      <t xml:space="preserve">         Pushers</t>
    </r>
  </si>
  <si>
    <r>
      <t xml:space="preserve">Statki pasażerskie                                                       </t>
    </r>
    <r>
      <rPr>
        <i/>
        <sz val="9"/>
        <rFont val="Arial"/>
        <family val="2"/>
        <charset val="238"/>
      </rPr>
      <t xml:space="preserve">                  Passenger ships</t>
    </r>
  </si>
  <si>
    <r>
      <t xml:space="preserve">w szt.                              </t>
    </r>
    <r>
      <rPr>
        <i/>
        <sz val="9"/>
        <rFont val="Arial"/>
        <family val="2"/>
        <charset val="238"/>
      </rPr>
      <t xml:space="preserve">  units</t>
    </r>
  </si>
  <si>
    <r>
      <t xml:space="preserve">moc                        w kW                                                             </t>
    </r>
    <r>
      <rPr>
        <i/>
        <sz val="9"/>
        <rFont val="Arial"/>
        <family val="2"/>
        <charset val="238"/>
      </rPr>
      <t xml:space="preserve"> power in kW</t>
    </r>
  </si>
  <si>
    <r>
      <t xml:space="preserve">miejsca pasa-żerskie                                                              </t>
    </r>
    <r>
      <rPr>
        <i/>
        <sz val="9"/>
        <rFont val="Arial"/>
        <family val="2"/>
        <charset val="238"/>
      </rPr>
      <t xml:space="preserve">  passen-ger seats</t>
    </r>
  </si>
  <si>
    <t xml:space="preserve">         and later</t>
  </si>
  <si>
    <t xml:space="preserve">- </t>
  </si>
  <si>
    <t xml:space="preserve">x </t>
  </si>
  <si>
    <t xml:space="preserve">TABL. 1(112).   DROGI  WODNE  ŚRÓDLĄDOWE  ŻEGLOWNE  W 2014 R. </t>
  </si>
  <si>
    <t xml:space="preserve">                          NAVIGABLE INLAND WATERWAYS IN 2014</t>
  </si>
  <si>
    <t xml:space="preserve">TABL. 2(113).    TABOR  HOLOWNICZY  I  STATKI  PASAŻERSKIE  ŻEGLUGI  ŚRÓDLĄDOWEJ W 2014 R. </t>
  </si>
  <si>
    <t xml:space="preserve">                           INLAND WATERWAYS TOWING FLEET AND PASSENGER VESSELS IN 2014</t>
  </si>
</sst>
</file>

<file path=xl/styles.xml><?xml version="1.0" encoding="utf-8"?>
<styleSheet xmlns="http://schemas.openxmlformats.org/spreadsheetml/2006/main">
  <numFmts count="5">
    <numFmt numFmtId="164" formatCode="#,##0.0_);\(#,##0.0\)"/>
    <numFmt numFmtId="165" formatCode="@\ *._)"/>
    <numFmt numFmtId="166" formatCode="_-* #,##0.0\ _z_ł_-;\-* #,##0.0\ _z_ł_-;_-* &quot;-&quot;?\ _z_ł_-;_-@_-"/>
    <numFmt numFmtId="167" formatCode="#,##0_)"/>
    <numFmt numFmtId="169" formatCode="#,##0.0"/>
  </numFmts>
  <fonts count="7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5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/>
    </xf>
    <xf numFmtId="167" fontId="4" fillId="0" borderId="7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/>
    </xf>
    <xf numFmtId="167" fontId="4" fillId="0" borderId="7" xfId="0" quotePrefix="1" applyNumberFormat="1" applyFont="1" applyBorder="1" applyAlignment="1">
      <alignment horizontal="right"/>
    </xf>
    <xf numFmtId="165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 vertical="top"/>
    </xf>
    <xf numFmtId="0" fontId="4" fillId="0" borderId="0" xfId="0" applyFont="1"/>
    <xf numFmtId="0" fontId="4" fillId="0" borderId="0" xfId="0" applyFont="1" applyBorder="1"/>
    <xf numFmtId="166" fontId="4" fillId="0" borderId="0" xfId="0" applyNumberFormat="1" applyFont="1" applyBorder="1"/>
    <xf numFmtId="166" fontId="4" fillId="0" borderId="0" xfId="0" applyNumberFormat="1" applyFont="1"/>
    <xf numFmtId="0" fontId="3" fillId="0" borderId="8" xfId="0" applyFont="1" applyBorder="1" applyAlignment="1">
      <alignment horizontal="left" vertical="top"/>
    </xf>
    <xf numFmtId="0" fontId="4" fillId="0" borderId="0" xfId="0" quotePrefix="1" applyFont="1" applyBorder="1" applyAlignment="1">
      <alignment horizontal="left" vertical="top"/>
    </xf>
    <xf numFmtId="0" fontId="2" fillId="0" borderId="0" xfId="0" applyFont="1" applyBorder="1" applyAlignment="1">
      <alignment vertical="top"/>
    </xf>
    <xf numFmtId="0" fontId="4" fillId="0" borderId="4" xfId="0" applyNumberFormat="1" applyFont="1" applyBorder="1" applyAlignment="1">
      <alignment horizontal="center" vertical="center" wrapText="1"/>
    </xf>
    <xf numFmtId="167" fontId="4" fillId="0" borderId="6" xfId="0" quotePrefix="1" applyNumberFormat="1" applyFont="1" applyBorder="1" applyAlignment="1">
      <alignment horizontal="right"/>
    </xf>
    <xf numFmtId="167" fontId="4" fillId="0" borderId="6" xfId="0" applyNumberFormat="1" applyFont="1" applyBorder="1" applyAlignment="1">
      <alignment horizontal="right" vertical="top"/>
    </xf>
    <xf numFmtId="167" fontId="4" fillId="0" borderId="6" xfId="0" applyNumberFormat="1" applyFont="1" applyBorder="1" applyAlignment="1">
      <alignment horizontal="right"/>
    </xf>
    <xf numFmtId="167" fontId="4" fillId="0" borderId="0" xfId="0" quotePrefix="1" applyNumberFormat="1" applyFont="1" applyBorder="1" applyAlignment="1">
      <alignment horizontal="right"/>
    </xf>
    <xf numFmtId="0" fontId="4" fillId="0" borderId="0" xfId="0" applyFont="1" applyAlignment="1">
      <alignment vertical="top"/>
    </xf>
    <xf numFmtId="167" fontId="4" fillId="0" borderId="0" xfId="0" applyNumberFormat="1" applyFont="1"/>
    <xf numFmtId="167" fontId="4" fillId="0" borderId="6" xfId="0" applyNumberFormat="1" applyFont="1" applyBorder="1" applyAlignment="1">
      <alignment horizontal="left" vertical="top" indent="1"/>
    </xf>
    <xf numFmtId="0" fontId="4" fillId="0" borderId="0" xfId="0" applyFont="1" applyAlignment="1">
      <alignment horizontal="left" vertical="top" indent="1"/>
    </xf>
    <xf numFmtId="0" fontId="4" fillId="0" borderId="0" xfId="0" applyFont="1" applyBorder="1" applyAlignment="1">
      <alignment horizontal="left" vertical="top"/>
    </xf>
    <xf numFmtId="0" fontId="3" fillId="0" borderId="8" xfId="0" applyFont="1" applyBorder="1" applyAlignment="1" applyProtection="1">
      <alignment horizontal="left" vertical="top"/>
    </xf>
    <xf numFmtId="0" fontId="3" fillId="0" borderId="8" xfId="0" quotePrefix="1" applyFont="1" applyBorder="1" applyAlignment="1" applyProtection="1">
      <alignment horizontal="left" vertical="top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65" fontId="4" fillId="0" borderId="0" xfId="0" applyNumberFormat="1" applyFont="1" applyAlignment="1">
      <alignment horizontal="left" indent="1"/>
    </xf>
    <xf numFmtId="165" fontId="4" fillId="0" borderId="10" xfId="0" applyNumberFormat="1" applyFont="1" applyBorder="1" applyAlignment="1">
      <alignment horizontal="left" indent="1"/>
    </xf>
    <xf numFmtId="0" fontId="3" fillId="0" borderId="0" xfId="0" applyNumberFormat="1" applyFont="1" applyAlignment="1">
      <alignment horizontal="left" vertical="top" indent="1"/>
    </xf>
    <xf numFmtId="0" fontId="3" fillId="0" borderId="10" xfId="0" applyNumberFormat="1" applyFont="1" applyBorder="1" applyAlignment="1">
      <alignment horizontal="left" vertical="top" indent="1"/>
    </xf>
    <xf numFmtId="165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vertical="top"/>
    </xf>
    <xf numFmtId="0" fontId="3" fillId="0" borderId="10" xfId="0" applyNumberFormat="1" applyFont="1" applyBorder="1" applyAlignment="1">
      <alignment horizontal="left" vertical="top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2" fillId="0" borderId="0" xfId="0" quotePrefix="1" applyFont="1" applyBorder="1" applyAlignment="1" applyProtection="1">
      <alignment horizontal="left" vertical="top"/>
    </xf>
    <xf numFmtId="0" fontId="2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169" fontId="4" fillId="0" borderId="5" xfId="0" applyNumberFormat="1" applyFont="1" applyBorder="1" applyAlignment="1"/>
    <xf numFmtId="169" fontId="4" fillId="0" borderId="6" xfId="0" quotePrefix="1" applyNumberFormat="1" applyFont="1" applyBorder="1" applyAlignment="1">
      <alignment horizontal="right"/>
    </xf>
    <xf numFmtId="169" fontId="4" fillId="0" borderId="7" xfId="0" applyNumberFormat="1" applyFont="1" applyBorder="1" applyAlignment="1"/>
    <xf numFmtId="169" fontId="4" fillId="0" borderId="7" xfId="0" applyNumberFormat="1" applyFont="1" applyBorder="1" applyAlignment="1">
      <alignment horizontal="right"/>
    </xf>
    <xf numFmtId="169" fontId="4" fillId="0" borderId="6" xfId="0" applyNumberFormat="1" applyFont="1" applyBorder="1" applyAlignment="1"/>
    <xf numFmtId="169" fontId="4" fillId="0" borderId="7" xfId="0" quotePrefix="1" applyNumberFormat="1" applyFont="1" applyBorder="1" applyAlignment="1">
      <alignment horizontal="right"/>
    </xf>
    <xf numFmtId="169" fontId="4" fillId="0" borderId="0" xfId="0" applyNumberFormat="1" applyFont="1" applyBorder="1" applyAlignment="1"/>
    <xf numFmtId="169" fontId="4" fillId="0" borderId="0" xfId="0" applyNumberFormat="1" applyFont="1" applyAlignment="1"/>
    <xf numFmtId="169" fontId="4" fillId="0" borderId="7" xfId="0" applyNumberFormat="1" applyFont="1" applyBorder="1" applyAlignment="1">
      <alignment horizontal="right" vertical="top"/>
    </xf>
    <xf numFmtId="169" fontId="4" fillId="0" borderId="6" xfId="0" applyNumberFormat="1" applyFont="1" applyBorder="1" applyAlignment="1">
      <alignment vertical="top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showGridLines="0" tabSelected="1" zoomScale="120" zoomScaleNormal="120" workbookViewId="0">
      <selection sqref="A1:L1"/>
    </sheetView>
  </sheetViews>
  <sheetFormatPr defaultRowHeight="12"/>
  <cols>
    <col min="1" max="1" width="20.7109375" style="15" customWidth="1"/>
    <col min="2" max="2" width="6.85546875" style="15" customWidth="1"/>
    <col min="3" max="3" width="6" style="15" customWidth="1"/>
    <col min="4" max="4" width="7" style="15" customWidth="1"/>
    <col min="5" max="5" width="5.85546875" style="15" customWidth="1"/>
    <col min="6" max="6" width="7" style="15" customWidth="1"/>
    <col min="7" max="8" width="5.85546875" style="15" customWidth="1"/>
    <col min="9" max="9" width="6.7109375" style="15" customWidth="1"/>
    <col min="10" max="10" width="5.85546875" style="15" customWidth="1"/>
    <col min="11" max="11" width="7" style="15" customWidth="1"/>
    <col min="12" max="12" width="6.85546875" style="15" customWidth="1"/>
    <col min="13" max="16384" width="9.140625" style="15"/>
  </cols>
  <sheetData>
    <row r="1" spans="1:13" ht="1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13" ht="54" customHeight="1">
      <c r="A2" s="50" t="s">
        <v>26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>
      <c r="A3" s="69" t="s">
        <v>51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3" ht="12.75" thickBot="1">
      <c r="A4" s="32" t="s">
        <v>52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3" ht="26.25" customHeight="1">
      <c r="A5" s="34" t="s">
        <v>27</v>
      </c>
      <c r="B5" s="37" t="s">
        <v>28</v>
      </c>
      <c r="C5" s="34"/>
      <c r="D5" s="41" t="s">
        <v>29</v>
      </c>
      <c r="E5" s="42"/>
      <c r="F5" s="42"/>
      <c r="G5" s="42"/>
      <c r="H5" s="42"/>
      <c r="I5" s="42"/>
      <c r="J5" s="43"/>
      <c r="K5" s="37" t="s">
        <v>30</v>
      </c>
      <c r="L5" s="44"/>
    </row>
    <row r="6" spans="1:13" ht="24.75" customHeight="1">
      <c r="A6" s="35"/>
      <c r="B6" s="38"/>
      <c r="C6" s="35"/>
      <c r="D6" s="47" t="s">
        <v>31</v>
      </c>
      <c r="E6" s="48"/>
      <c r="F6" s="48"/>
      <c r="G6" s="49"/>
      <c r="H6" s="47" t="s">
        <v>32</v>
      </c>
      <c r="I6" s="48"/>
      <c r="J6" s="49"/>
      <c r="K6" s="38"/>
      <c r="L6" s="45"/>
    </row>
    <row r="7" spans="1:13" ht="18.75" customHeight="1">
      <c r="A7" s="35"/>
      <c r="B7" s="39"/>
      <c r="C7" s="40"/>
      <c r="D7" s="2" t="s">
        <v>1</v>
      </c>
      <c r="E7" s="2" t="s">
        <v>2</v>
      </c>
      <c r="F7" s="2" t="s">
        <v>3</v>
      </c>
      <c r="G7" s="2" t="s">
        <v>4</v>
      </c>
      <c r="H7" s="2" t="s">
        <v>5</v>
      </c>
      <c r="I7" s="3" t="s">
        <v>6</v>
      </c>
      <c r="J7" s="1" t="s">
        <v>7</v>
      </c>
      <c r="K7" s="39"/>
      <c r="L7" s="46"/>
    </row>
    <row r="8" spans="1:13" ht="57" customHeight="1" thickBot="1">
      <c r="A8" s="36"/>
      <c r="B8" s="4" t="s">
        <v>33</v>
      </c>
      <c r="C8" s="4" t="s">
        <v>34</v>
      </c>
      <c r="D8" s="65" t="s">
        <v>35</v>
      </c>
      <c r="E8" s="66"/>
      <c r="F8" s="66"/>
      <c r="G8" s="66"/>
      <c r="H8" s="66"/>
      <c r="I8" s="66"/>
      <c r="J8" s="66"/>
      <c r="K8" s="67"/>
      <c r="L8" s="5" t="s">
        <v>36</v>
      </c>
    </row>
    <row r="9" spans="1:13" ht="29.25" customHeight="1">
      <c r="A9" s="6" t="s">
        <v>8</v>
      </c>
      <c r="B9" s="73">
        <f>D9+E9+F9+G9+H9+I9+J9</f>
        <v>3654.5999999999995</v>
      </c>
      <c r="C9" s="73">
        <v>100</v>
      </c>
      <c r="D9" s="73">
        <f>D12+D15+D17+D19</f>
        <v>1079.8999999999999</v>
      </c>
      <c r="E9" s="73">
        <f>E12+E15</f>
        <v>892.90000000000009</v>
      </c>
      <c r="F9" s="73">
        <f>F12+F15+F17+F19</f>
        <v>1071.0999999999999</v>
      </c>
      <c r="G9" s="73">
        <f>G12+G15+G17+G19</f>
        <v>396.59999999999997</v>
      </c>
      <c r="H9" s="73">
        <f>H15</f>
        <v>37.5</v>
      </c>
      <c r="I9" s="73">
        <f>I15</f>
        <v>55</v>
      </c>
      <c r="J9" s="73">
        <f>J12+J17+J19</f>
        <v>121.60000000000001</v>
      </c>
      <c r="K9" s="73">
        <f>K12+K15+K17+K19</f>
        <v>3387</v>
      </c>
      <c r="L9" s="74">
        <f>K9/B9*100</f>
        <v>92.677721228041392</v>
      </c>
      <c r="M9" s="28"/>
    </row>
    <row r="10" spans="1:13" s="27" customFormat="1" ht="15" customHeight="1">
      <c r="A10" s="7" t="s">
        <v>18</v>
      </c>
      <c r="B10" s="75"/>
      <c r="C10" s="75"/>
      <c r="D10" s="76"/>
      <c r="E10" s="76"/>
      <c r="F10" s="76"/>
      <c r="G10" s="76"/>
      <c r="H10" s="76"/>
      <c r="I10" s="76"/>
      <c r="J10" s="76"/>
      <c r="K10" s="76"/>
      <c r="L10" s="77"/>
    </row>
    <row r="11" spans="1:13" ht="15" customHeight="1">
      <c r="A11" s="8" t="s">
        <v>9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7"/>
    </row>
    <row r="12" spans="1:13" s="27" customFormat="1" ht="15" customHeight="1">
      <c r="A12" s="10" t="s">
        <v>10</v>
      </c>
      <c r="B12" s="78">
        <f>D12+E12+F12+G12+J12</f>
        <v>2416.6</v>
      </c>
      <c r="C12" s="78">
        <f>B12/$B$9*100</f>
        <v>66.12488370820337</v>
      </c>
      <c r="D12" s="78">
        <v>757.8</v>
      </c>
      <c r="E12" s="78">
        <v>755.6</v>
      </c>
      <c r="F12" s="78">
        <v>691.4</v>
      </c>
      <c r="G12" s="78">
        <v>115.1</v>
      </c>
      <c r="H12" s="76" t="s">
        <v>21</v>
      </c>
      <c r="I12" s="76" t="s">
        <v>21</v>
      </c>
      <c r="J12" s="78">
        <v>96.7</v>
      </c>
      <c r="K12" s="78">
        <v>2174.4</v>
      </c>
      <c r="L12" s="74">
        <f>K12/B12*100</f>
        <v>89.977654555987769</v>
      </c>
    </row>
    <row r="13" spans="1:13" ht="15" customHeight="1">
      <c r="A13" s="11" t="s">
        <v>19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9"/>
    </row>
    <row r="14" spans="1:13" ht="15" customHeight="1">
      <c r="A14" s="8" t="s">
        <v>11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80"/>
    </row>
    <row r="15" spans="1:13" s="27" customFormat="1" ht="15" customHeight="1">
      <c r="A15" s="10" t="s">
        <v>12</v>
      </c>
      <c r="B15" s="78">
        <f>D15+E15+F15+G15+H15+I15</f>
        <v>643.6</v>
      </c>
      <c r="C15" s="78">
        <f>B15/$B$9*100</f>
        <v>17.610682427625463</v>
      </c>
      <c r="D15" s="78">
        <v>100.8</v>
      </c>
      <c r="E15" s="78">
        <v>137.30000000000001</v>
      </c>
      <c r="F15" s="78">
        <v>105.8</v>
      </c>
      <c r="G15" s="78">
        <v>207.2</v>
      </c>
      <c r="H15" s="78">
        <v>37.5</v>
      </c>
      <c r="I15" s="78">
        <v>55</v>
      </c>
      <c r="J15" s="76" t="s">
        <v>21</v>
      </c>
      <c r="K15" s="78">
        <v>620.1</v>
      </c>
      <c r="L15" s="74">
        <f>K15/B15*100</f>
        <v>96.348663766314473</v>
      </c>
    </row>
    <row r="16" spans="1:13" ht="15" customHeight="1">
      <c r="A16" s="11" t="s">
        <v>13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7"/>
    </row>
    <row r="17" spans="1:13" ht="15" customHeight="1">
      <c r="A17" s="13" t="s">
        <v>14</v>
      </c>
      <c r="B17" s="78">
        <f>D17+F17+G17+J17</f>
        <v>335.8</v>
      </c>
      <c r="C17" s="78">
        <f>B17/$B$9*100</f>
        <v>9.1884200733322405</v>
      </c>
      <c r="D17" s="78">
        <v>167.7</v>
      </c>
      <c r="E17" s="76" t="s">
        <v>21</v>
      </c>
      <c r="F17" s="78">
        <v>105.9</v>
      </c>
      <c r="G17" s="78">
        <v>46.8</v>
      </c>
      <c r="H17" s="76" t="s">
        <v>21</v>
      </c>
      <c r="I17" s="76" t="s">
        <v>21</v>
      </c>
      <c r="J17" s="78">
        <v>15.4</v>
      </c>
      <c r="K17" s="78">
        <v>333.9</v>
      </c>
      <c r="L17" s="74">
        <f>K17/B17*100</f>
        <v>99.434187016080983</v>
      </c>
    </row>
    <row r="18" spans="1:13" s="27" customFormat="1" ht="15" customHeight="1">
      <c r="A18" s="14" t="s">
        <v>15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7"/>
    </row>
    <row r="19" spans="1:13" ht="15" customHeight="1">
      <c r="A19" s="13" t="s">
        <v>16</v>
      </c>
      <c r="B19" s="78">
        <f>D19+F19+G19+J19</f>
        <v>258.60000000000002</v>
      </c>
      <c r="C19" s="78">
        <f>B19/$B$9*100</f>
        <v>7.0760137908389451</v>
      </c>
      <c r="D19" s="78">
        <v>53.6</v>
      </c>
      <c r="E19" s="76" t="s">
        <v>21</v>
      </c>
      <c r="F19" s="78">
        <v>168</v>
      </c>
      <c r="G19" s="78">
        <v>27.5</v>
      </c>
      <c r="H19" s="76" t="s">
        <v>21</v>
      </c>
      <c r="I19" s="76" t="s">
        <v>21</v>
      </c>
      <c r="J19" s="78">
        <v>9.5</v>
      </c>
      <c r="K19" s="78">
        <v>258.60000000000002</v>
      </c>
      <c r="L19" s="74">
        <f>K19/B19*100</f>
        <v>100</v>
      </c>
    </row>
    <row r="20" spans="1:13" s="27" customFormat="1" ht="12.95" customHeight="1">
      <c r="A20" s="14" t="s">
        <v>17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2"/>
    </row>
    <row r="21" spans="1:13" ht="32.25" customHeight="1">
      <c r="B21" s="28"/>
      <c r="G21" s="16"/>
      <c r="H21" s="16"/>
      <c r="I21" s="17"/>
      <c r="J21" s="17"/>
      <c r="K21" s="18"/>
      <c r="L21" s="18"/>
    </row>
    <row r="22" spans="1:13">
      <c r="A22" s="70" t="s">
        <v>53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</row>
    <row r="23" spans="1:13">
      <c r="A23" s="31" t="s">
        <v>22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</row>
    <row r="24" spans="1:13">
      <c r="A24" s="71" t="s">
        <v>54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</row>
    <row r="25" spans="1:13" ht="12.75" thickBot="1">
      <c r="A25" s="19" t="s">
        <v>20</v>
      </c>
      <c r="B25" s="20"/>
      <c r="C25" s="20"/>
      <c r="D25" s="20"/>
      <c r="E25" s="20"/>
      <c r="F25" s="16"/>
      <c r="G25" s="21"/>
      <c r="H25" s="21"/>
      <c r="I25" s="21"/>
      <c r="J25" s="21"/>
      <c r="K25" s="21"/>
      <c r="L25" s="21"/>
    </row>
    <row r="26" spans="1:13" ht="28.5" customHeight="1">
      <c r="A26" s="59" t="s">
        <v>41</v>
      </c>
      <c r="B26" s="59"/>
      <c r="C26" s="59"/>
      <c r="D26" s="59"/>
      <c r="E26" s="60"/>
      <c r="F26" s="63" t="s">
        <v>42</v>
      </c>
      <c r="G26" s="64"/>
      <c r="H26" s="63" t="s">
        <v>43</v>
      </c>
      <c r="I26" s="64"/>
      <c r="J26" s="63" t="s">
        <v>44</v>
      </c>
      <c r="K26" s="68"/>
      <c r="L26" s="68"/>
    </row>
    <row r="27" spans="1:13" ht="71.25" customHeight="1" thickBot="1">
      <c r="A27" s="61"/>
      <c r="B27" s="61"/>
      <c r="C27" s="61"/>
      <c r="D27" s="61"/>
      <c r="E27" s="62"/>
      <c r="F27" s="22" t="s">
        <v>45</v>
      </c>
      <c r="G27" s="22" t="s">
        <v>46</v>
      </c>
      <c r="H27" s="22" t="s">
        <v>45</v>
      </c>
      <c r="I27" s="22" t="s">
        <v>46</v>
      </c>
      <c r="J27" s="22" t="s">
        <v>45</v>
      </c>
      <c r="K27" s="22" t="s">
        <v>46</v>
      </c>
      <c r="L27" s="22" t="s">
        <v>47</v>
      </c>
    </row>
    <row r="28" spans="1:13" ht="27.75" customHeight="1">
      <c r="A28" s="56" t="s">
        <v>8</v>
      </c>
      <c r="B28" s="56"/>
      <c r="C28" s="56"/>
      <c r="D28" s="56"/>
      <c r="E28" s="56"/>
      <c r="F28" s="9">
        <v>17</v>
      </c>
      <c r="G28" s="9">
        <v>2302</v>
      </c>
      <c r="H28" s="9">
        <f>H32+H33+H34+H35</f>
        <v>190</v>
      </c>
      <c r="I28" s="9">
        <f>I32+I33+I34+I35</f>
        <v>52419</v>
      </c>
      <c r="J28" s="9">
        <f>SUM(J30:J36)</f>
        <v>99</v>
      </c>
      <c r="K28" s="9">
        <f>SUM(K30:K36)</f>
        <v>11196</v>
      </c>
      <c r="L28" s="25">
        <f>SUM(L30:L36)</f>
        <v>8434</v>
      </c>
      <c r="M28" s="16"/>
    </row>
    <row r="29" spans="1:13" s="27" customFormat="1" ht="15" customHeight="1">
      <c r="A29" s="57" t="s">
        <v>18</v>
      </c>
      <c r="B29" s="57"/>
      <c r="C29" s="57"/>
      <c r="D29" s="57"/>
      <c r="E29" s="58"/>
      <c r="F29" s="24"/>
      <c r="G29" s="24"/>
      <c r="H29" s="24"/>
      <c r="I29" s="24"/>
      <c r="J29" s="24"/>
      <c r="K29" s="24"/>
      <c r="L29" s="24"/>
    </row>
    <row r="30" spans="1:13" ht="15" customHeight="1">
      <c r="A30" s="52" t="s">
        <v>24</v>
      </c>
      <c r="B30" s="52"/>
      <c r="C30" s="52"/>
      <c r="D30" s="52"/>
      <c r="E30" s="53"/>
      <c r="F30" s="12">
        <v>3</v>
      </c>
      <c r="G30" s="12">
        <v>376</v>
      </c>
      <c r="H30" s="12" t="s">
        <v>49</v>
      </c>
      <c r="I30" s="9" t="s">
        <v>50</v>
      </c>
      <c r="J30" s="12">
        <v>10</v>
      </c>
      <c r="K30" s="12">
        <v>1623</v>
      </c>
      <c r="L30" s="23">
        <v>1031</v>
      </c>
    </row>
    <row r="31" spans="1:13" s="30" customFormat="1" ht="15" customHeight="1">
      <c r="A31" s="54" t="s">
        <v>25</v>
      </c>
      <c r="B31" s="54"/>
      <c r="C31" s="54"/>
      <c r="D31" s="54"/>
      <c r="E31" s="55"/>
      <c r="F31" s="29"/>
      <c r="G31" s="29"/>
      <c r="H31" s="29"/>
      <c r="I31" s="29"/>
      <c r="J31" s="29"/>
      <c r="K31" s="29"/>
      <c r="L31" s="29"/>
    </row>
    <row r="32" spans="1:13" ht="15" customHeight="1">
      <c r="A32" s="52" t="s">
        <v>40</v>
      </c>
      <c r="B32" s="52"/>
      <c r="C32" s="52"/>
      <c r="D32" s="52"/>
      <c r="E32" s="53"/>
      <c r="F32" s="12">
        <v>8</v>
      </c>
      <c r="G32" s="12">
        <v>1057</v>
      </c>
      <c r="H32" s="12">
        <v>34</v>
      </c>
      <c r="I32" s="12">
        <v>7828</v>
      </c>
      <c r="J32" s="12">
        <v>44</v>
      </c>
      <c r="K32" s="12">
        <v>5141</v>
      </c>
      <c r="L32" s="23">
        <v>4078</v>
      </c>
    </row>
    <row r="33" spans="1:12" ht="15" customHeight="1">
      <c r="A33" s="52" t="s">
        <v>37</v>
      </c>
      <c r="B33" s="52"/>
      <c r="C33" s="52"/>
      <c r="D33" s="52"/>
      <c r="E33" s="53"/>
      <c r="F33" s="12">
        <v>2</v>
      </c>
      <c r="G33" s="12">
        <v>160</v>
      </c>
      <c r="H33" s="12">
        <v>107</v>
      </c>
      <c r="I33" s="12">
        <v>30751</v>
      </c>
      <c r="J33" s="12">
        <v>9</v>
      </c>
      <c r="K33" s="12">
        <v>607</v>
      </c>
      <c r="L33" s="23">
        <v>633</v>
      </c>
    </row>
    <row r="34" spans="1:12" ht="15" customHeight="1">
      <c r="A34" s="52" t="s">
        <v>38</v>
      </c>
      <c r="B34" s="52"/>
      <c r="C34" s="52"/>
      <c r="D34" s="52"/>
      <c r="E34" s="53"/>
      <c r="F34" s="12">
        <v>4</v>
      </c>
      <c r="G34" s="12">
        <v>709</v>
      </c>
      <c r="H34" s="12">
        <v>44</v>
      </c>
      <c r="I34" s="12">
        <v>12028</v>
      </c>
      <c r="J34" s="12">
        <v>3</v>
      </c>
      <c r="K34" s="12">
        <v>231</v>
      </c>
      <c r="L34" s="23">
        <v>187</v>
      </c>
    </row>
    <row r="35" spans="1:12" ht="15" customHeight="1">
      <c r="A35" s="52" t="s">
        <v>39</v>
      </c>
      <c r="B35" s="52"/>
      <c r="C35" s="52"/>
      <c r="D35" s="52"/>
      <c r="E35" s="53"/>
      <c r="F35" s="12" t="s">
        <v>49</v>
      </c>
      <c r="G35" s="9" t="s">
        <v>50</v>
      </c>
      <c r="H35" s="12">
        <v>5</v>
      </c>
      <c r="I35" s="12">
        <v>1812</v>
      </c>
      <c r="J35" s="12">
        <v>9</v>
      </c>
      <c r="K35" s="12">
        <v>883</v>
      </c>
      <c r="L35" s="23">
        <v>674</v>
      </c>
    </row>
    <row r="36" spans="1:12" ht="15" customHeight="1">
      <c r="A36" s="52" t="s">
        <v>23</v>
      </c>
      <c r="B36" s="52"/>
      <c r="C36" s="52"/>
      <c r="D36" s="52"/>
      <c r="E36" s="53"/>
      <c r="F36" s="12" t="s">
        <v>49</v>
      </c>
      <c r="G36" s="9" t="s">
        <v>50</v>
      </c>
      <c r="H36" s="12" t="s">
        <v>49</v>
      </c>
      <c r="I36" s="9" t="s">
        <v>50</v>
      </c>
      <c r="J36" s="12">
        <v>24</v>
      </c>
      <c r="K36" s="12">
        <v>2711</v>
      </c>
      <c r="L36" s="23">
        <v>1831</v>
      </c>
    </row>
    <row r="37" spans="1:12" ht="12.95" customHeight="1">
      <c r="A37" s="54" t="s">
        <v>48</v>
      </c>
      <c r="B37" s="54"/>
      <c r="C37" s="54"/>
      <c r="D37" s="54"/>
      <c r="E37" s="55"/>
      <c r="F37" s="26"/>
      <c r="G37" s="23"/>
      <c r="H37" s="23"/>
      <c r="I37" s="23"/>
      <c r="J37" s="25"/>
      <c r="K37" s="25"/>
      <c r="L37" s="25"/>
    </row>
    <row r="38" spans="1:12" ht="14.1" customHeight="1"/>
    <row r="39" spans="1:12" ht="14.1" customHeight="1">
      <c r="F39" s="28"/>
      <c r="G39" s="28"/>
      <c r="H39" s="28"/>
      <c r="I39" s="28"/>
      <c r="J39" s="28"/>
      <c r="K39" s="28"/>
      <c r="L39" s="28"/>
    </row>
    <row r="40" spans="1:12" ht="14.1" customHeight="1"/>
    <row r="41" spans="1:12" ht="14.1" customHeight="1"/>
  </sheetData>
  <mergeCells count="28">
    <mergeCell ref="A37:E37"/>
    <mergeCell ref="A32:E32"/>
    <mergeCell ref="A33:E33"/>
    <mergeCell ref="A34:E34"/>
    <mergeCell ref="A35:E35"/>
    <mergeCell ref="A2:L2"/>
    <mergeCell ref="A1:L1"/>
    <mergeCell ref="A30:E30"/>
    <mergeCell ref="A31:E31"/>
    <mergeCell ref="A36:E36"/>
    <mergeCell ref="A28:E28"/>
    <mergeCell ref="A29:E29"/>
    <mergeCell ref="A26:E27"/>
    <mergeCell ref="F26:G26"/>
    <mergeCell ref="H6:J6"/>
    <mergeCell ref="D8:K8"/>
    <mergeCell ref="H26:I26"/>
    <mergeCell ref="J26:L26"/>
    <mergeCell ref="A3:L3"/>
    <mergeCell ref="A22:L22"/>
    <mergeCell ref="A24:L24"/>
    <mergeCell ref="A23:L23"/>
    <mergeCell ref="A4:L4"/>
    <mergeCell ref="A5:A8"/>
    <mergeCell ref="B5:C7"/>
    <mergeCell ref="D5:J5"/>
    <mergeCell ref="K5:L7"/>
    <mergeCell ref="D6:G6"/>
  </mergeCells>
  <phoneticPr fontId="1" type="noConversion"/>
  <printOptions horizontalCentered="1"/>
  <pageMargins left="0.70866141732283472" right="0.6692913385826772" top="0.82677165354330717" bottom="0.9055118110236221" header="0.51181102362204722" footer="0.51181102362204722"/>
  <pageSetup paperSize="9" scale="97" orientation="portrait" r:id="rId1"/>
  <headerFooter alignWithMargins="0">
    <oddFooter>&amp;R&amp;9 213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213</vt:lpstr>
      <vt:lpstr>'str. 213'!Obszar_wydruku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2015-07-24T10:08:01Z</cp:lastPrinted>
  <dcterms:created xsi:type="dcterms:W3CDTF">2006-07-11T08:18:35Z</dcterms:created>
  <dcterms:modified xsi:type="dcterms:W3CDTF">2015-07-24T10:08:06Z</dcterms:modified>
</cp:coreProperties>
</file>