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135" yWindow="-15" windowWidth="10080" windowHeight="11640"/>
  </bookViews>
  <sheets>
    <sheet name="str. 253" sheetId="1" r:id="rId1"/>
  </sheets>
  <definedNames>
    <definedName name="_xlnm.Print_Area" localSheetId="0">'str. 253'!$A$1:$G$54</definedName>
  </definedNames>
  <calcPr calcId="125725"/>
</workbook>
</file>

<file path=xl/calcChain.xml><?xml version="1.0" encoding="utf-8"?>
<calcChain xmlns="http://schemas.openxmlformats.org/spreadsheetml/2006/main">
  <c r="E53" i="1"/>
  <c r="E51"/>
  <c r="E49"/>
  <c r="G53"/>
  <c r="G51"/>
  <c r="G49"/>
  <c r="F49"/>
  <c r="G40"/>
  <c r="G38"/>
  <c r="G36"/>
  <c r="G32"/>
  <c r="G30"/>
  <c r="G28"/>
  <c r="G26"/>
  <c r="G24"/>
  <c r="E34"/>
  <c r="F34" s="1"/>
  <c r="C34"/>
  <c r="D34" s="1"/>
  <c r="G7"/>
  <c r="E7"/>
  <c r="C7"/>
  <c r="D40"/>
  <c r="D38"/>
  <c r="D36"/>
  <c r="D32"/>
  <c r="D30"/>
  <c r="D28"/>
  <c r="D26"/>
  <c r="D24"/>
  <c r="F40"/>
  <c r="F38"/>
  <c r="F36"/>
  <c r="F32"/>
  <c r="F30"/>
  <c r="F28"/>
  <c r="F26"/>
  <c r="F24"/>
  <c r="F7"/>
  <c r="D7"/>
  <c r="B7"/>
  <c r="G34" l="1"/>
  <c r="C22" l="1"/>
  <c r="D22" s="1"/>
  <c r="E22"/>
  <c r="G22" l="1"/>
  <c r="F22"/>
  <c r="G47"/>
  <c r="E47"/>
  <c r="D49"/>
</calcChain>
</file>

<file path=xl/sharedStrings.xml><?xml version="1.0" encoding="utf-8"?>
<sst xmlns="http://schemas.openxmlformats.org/spreadsheetml/2006/main" count="67" uniqueCount="49">
  <si>
    <t xml:space="preserve">                          as of 31 December</t>
  </si>
  <si>
    <t>TOTAL</t>
  </si>
  <si>
    <t>Ferries</t>
  </si>
  <si>
    <t xml:space="preserve">                          Stan w dniu 31 XII </t>
  </si>
  <si>
    <t>OGÓŁEM</t>
  </si>
  <si>
    <t>Promy</t>
  </si>
  <si>
    <t>Żegluga regularna</t>
  </si>
  <si>
    <t>Liner shipping</t>
  </si>
  <si>
    <t>Żegluga nieregularna</t>
  </si>
  <si>
    <t>Tramping</t>
  </si>
  <si>
    <t>Statki do przewozu ładunków stałych</t>
  </si>
  <si>
    <t>Dry cargo ships</t>
  </si>
  <si>
    <t>Zbiornikowce</t>
  </si>
  <si>
    <t>Tankers</t>
  </si>
  <si>
    <t>bliskiego zasięgu</t>
  </si>
  <si>
    <t>short sea service</t>
  </si>
  <si>
    <t>zasięg: europejski</t>
  </si>
  <si>
    <t>range: European</t>
  </si>
  <si>
    <t>zasięgu oceanicznego</t>
  </si>
  <si>
    <t>ocean routes</t>
  </si>
  <si>
    <t>bałtycki</t>
  </si>
  <si>
    <t xml:space="preserve">Baltic </t>
  </si>
  <si>
    <t>6 – 10</t>
  </si>
  <si>
    <t>11 – 15</t>
  </si>
  <si>
    <t>16 – 20</t>
  </si>
  <si>
    <t>21 – 25</t>
  </si>
  <si>
    <t xml:space="preserve">                          MARITIME TRANSPORT FLEET BY AGE OF SHIPS</t>
  </si>
  <si>
    <t>5 i mniej</t>
  </si>
  <si>
    <t>26 i więcej</t>
  </si>
  <si>
    <t xml:space="preserve">     and more</t>
  </si>
  <si>
    <r>
      <t xml:space="preserve">WIEK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AGE</t>
    </r>
  </si>
  <si>
    <r>
      <t xml:space="preserve">Statki                                                                         </t>
    </r>
    <r>
      <rPr>
        <i/>
        <sz val="9"/>
        <rFont val="Arial"/>
        <family val="2"/>
        <charset val="238"/>
      </rPr>
      <t xml:space="preserve">        Vessels</t>
    </r>
  </si>
  <si>
    <r>
      <t xml:space="preserve">Nośność (DWT)                                                  </t>
    </r>
    <r>
      <rPr>
        <i/>
        <sz val="9"/>
        <rFont val="Arial"/>
        <family val="2"/>
        <charset val="238"/>
      </rPr>
      <t xml:space="preserve">          Deadweight (DWT)</t>
    </r>
  </si>
  <si>
    <r>
      <t xml:space="preserve">Pojemność brutto (GT)                                                                         </t>
    </r>
    <r>
      <rPr>
        <i/>
        <sz val="9"/>
        <rFont val="Arial"/>
        <family val="2"/>
        <charset val="238"/>
      </rPr>
      <t xml:space="preserve">         Gross Tonnage (GT)</t>
    </r>
  </si>
  <si>
    <r>
      <t xml:space="preserve">WYSZCZEGÓLNIENIE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SPECIFICATION</t>
    </r>
  </si>
  <si>
    <r>
      <t xml:space="preserve">Tony                                          </t>
    </r>
    <r>
      <rPr>
        <i/>
        <sz val="9"/>
        <rFont val="Arial"/>
        <family val="2"/>
        <charset val="238"/>
      </rPr>
      <t>Tonnes</t>
    </r>
  </si>
  <si>
    <r>
      <t xml:space="preserve">Tonokilometry                                                                               </t>
    </r>
    <r>
      <rPr>
        <i/>
        <sz val="9"/>
        <rFont val="Arial"/>
        <family val="2"/>
        <charset val="238"/>
      </rPr>
      <t>Tonne-kilometres</t>
    </r>
  </si>
  <si>
    <r>
      <t xml:space="preserve">w tys.                                                                    </t>
    </r>
    <r>
      <rPr>
        <i/>
        <sz val="9"/>
        <rFont val="Arial"/>
        <family val="2"/>
        <charset val="238"/>
      </rPr>
      <t>thousand</t>
    </r>
  </si>
  <si>
    <r>
      <t xml:space="preserve">w mln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million</t>
    </r>
  </si>
  <si>
    <r>
      <t xml:space="preserve">WYSZCZEGÓLNIENIE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SPECIFICATION</t>
    </r>
  </si>
  <si>
    <t xml:space="preserve">   and less</t>
  </si>
  <si>
    <t>zm. kol.</t>
  </si>
  <si>
    <r>
      <t xml:space="preserve">Średnia odległość przewozu       1 tony ładunku               w km                         </t>
    </r>
    <r>
      <rPr>
        <i/>
        <sz val="9"/>
        <rFont val="Arial"/>
        <family val="2"/>
        <charset val="238"/>
      </rPr>
      <t>Average distance travelled                                 by 1 tonne                                      of goods, kilometres</t>
    </r>
  </si>
  <si>
    <t xml:space="preserve">                          MARITIME TRANSPORT OF GOODS IN 2016</t>
  </si>
  <si>
    <t>2015=100</t>
  </si>
  <si>
    <t xml:space="preserve">                        MARITIME TRANSPORT OF GOODS BY TYPE  OF SHIPS IN 2016</t>
  </si>
  <si>
    <t>TABL. 2(134).   MORSKA  FLOTA  TRANSPORTOWA  WEDŁUG  WIEKU  STATKÓW</t>
  </si>
  <si>
    <t>TABL. 3(135).   PRZEWOZY ŁADUNKÓW  ŻEGLUGĄ  MORSKĄ  W  2016 R.</t>
  </si>
  <si>
    <t>TABL. 4(136).  PRZEWOZY  ŁADUNKÓW  ŻEGLUGĄ  MORSKĄ  WEDŁUG  RODZAJÓW  STATKÓW  W  2016 R.</t>
  </si>
</sst>
</file>

<file path=xl/styles.xml><?xml version="1.0" encoding="utf-8"?>
<styleSheet xmlns="http://schemas.openxmlformats.org/spreadsheetml/2006/main">
  <numFmts count="9">
    <numFmt numFmtId="164" formatCode="#,##0_)"/>
    <numFmt numFmtId="165" formatCode="@\ *._)"/>
    <numFmt numFmtId="166" formatCode="#,##0_);\(#,##0\)"/>
    <numFmt numFmtId="167" formatCode="@\ *.\ "/>
    <numFmt numFmtId="168" formatCode="#,##0.0_);\(#,##0.0\)"/>
    <numFmt numFmtId="169" formatCode="_-* #,##0\ _z_ł_-;\-* #,##0\ _z_ł_-;_-* &quot;-&quot;?\ _z_ł_-;_-@_-"/>
    <numFmt numFmtId="170" formatCode="0.0"/>
    <numFmt numFmtId="171" formatCode="#,##0.0_)"/>
    <numFmt numFmtId="172" formatCode="#,##0.0"/>
  </numFmts>
  <fonts count="7">
    <font>
      <sz val="10"/>
      <name val="Arial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9"/>
      <color theme="0"/>
      <name val="Arial"/>
      <family val="2"/>
      <charset val="238"/>
    </font>
    <font>
      <sz val="8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3" fillId="0" borderId="0" xfId="0" quotePrefix="1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Alignment="1">
      <alignment vertical="top"/>
    </xf>
    <xf numFmtId="0" fontId="4" fillId="0" borderId="0" xfId="0" applyFont="1" applyAlignment="1">
      <alignment horizontal="left"/>
    </xf>
    <xf numFmtId="0" fontId="4" fillId="0" borderId="0" xfId="0" quotePrefix="1" applyFont="1" applyBorder="1" applyAlignment="1">
      <alignment horizontal="left" vertical="top"/>
    </xf>
    <xf numFmtId="0" fontId="3" fillId="0" borderId="1" xfId="0" applyFont="1" applyBorder="1" applyAlignment="1">
      <alignment horizontal="center" vertical="center"/>
    </xf>
    <xf numFmtId="166" fontId="3" fillId="0" borderId="2" xfId="0" applyNumberFormat="1" applyFont="1" applyBorder="1" applyAlignment="1"/>
    <xf numFmtId="166" fontId="3" fillId="0" borderId="3" xfId="0" applyNumberFormat="1" applyFont="1" applyBorder="1" applyAlignment="1"/>
    <xf numFmtId="0" fontId="3" fillId="0" borderId="3" xfId="0" applyFont="1" applyBorder="1" applyAlignment="1"/>
    <xf numFmtId="0" fontId="3" fillId="0" borderId="4" xfId="0" applyFont="1" applyBorder="1" applyAlignment="1">
      <alignment horizontal="center" vertical="center" wrapText="1"/>
    </xf>
    <xf numFmtId="164" fontId="3" fillId="0" borderId="2" xfId="0" applyNumberFormat="1" applyFont="1" applyBorder="1" applyAlignment="1"/>
    <xf numFmtId="168" fontId="3" fillId="0" borderId="3" xfId="0" applyNumberFormat="1" applyFont="1" applyBorder="1" applyAlignment="1"/>
    <xf numFmtId="164" fontId="3" fillId="0" borderId="3" xfId="0" applyNumberFormat="1" applyFont="1" applyFill="1" applyBorder="1" applyAlignment="1"/>
    <xf numFmtId="0" fontId="4" fillId="0" borderId="0" xfId="0" applyNumberFormat="1" applyFont="1" applyAlignment="1"/>
    <xf numFmtId="168" fontId="3" fillId="0" borderId="7" xfId="0" applyNumberFormat="1" applyFont="1" applyBorder="1" applyAlignment="1"/>
    <xf numFmtId="168" fontId="3" fillId="0" borderId="2" xfId="0" applyNumberFormat="1" applyFont="1" applyBorder="1" applyAlignment="1"/>
    <xf numFmtId="171" fontId="3" fillId="0" borderId="2" xfId="0" applyNumberFormat="1" applyFont="1" applyBorder="1" applyAlignment="1"/>
    <xf numFmtId="171" fontId="3" fillId="0" borderId="3" xfId="0" applyNumberFormat="1" applyFont="1" applyFill="1" applyBorder="1" applyAlignment="1"/>
    <xf numFmtId="165" fontId="3" fillId="0" borderId="0" xfId="0" applyNumberFormat="1" applyFont="1" applyBorder="1" applyAlignment="1"/>
    <xf numFmtId="0" fontId="4" fillId="0" borderId="0" xfId="0" applyNumberFormat="1" applyFont="1" applyBorder="1" applyAlignment="1"/>
    <xf numFmtId="165" fontId="3" fillId="0" borderId="0" xfId="0" applyNumberFormat="1" applyFont="1" applyAlignment="1"/>
    <xf numFmtId="169" fontId="3" fillId="0" borderId="3" xfId="0" applyNumberFormat="1" applyFont="1" applyBorder="1" applyAlignment="1"/>
    <xf numFmtId="0" fontId="2" fillId="0" borderId="0" xfId="0" applyFont="1" applyAlignment="1">
      <alignment vertical="center"/>
    </xf>
    <xf numFmtId="166" fontId="3" fillId="0" borderId="0" xfId="0" applyNumberFormat="1" applyFont="1" applyBorder="1" applyAlignment="1"/>
    <xf numFmtId="168" fontId="3" fillId="0" borderId="0" xfId="0" applyNumberFormat="1" applyFont="1" applyBorder="1" applyAlignment="1"/>
    <xf numFmtId="0" fontId="3" fillId="0" borderId="17" xfId="0" applyFont="1" applyBorder="1" applyAlignment="1">
      <alignment horizontal="center" vertical="center" wrapText="1"/>
    </xf>
    <xf numFmtId="172" fontId="2" fillId="0" borderId="0" xfId="0" applyNumberFormat="1" applyFont="1" applyBorder="1"/>
    <xf numFmtId="0" fontId="2" fillId="0" borderId="0" xfId="0" applyFont="1" applyBorder="1"/>
    <xf numFmtId="166" fontId="5" fillId="0" borderId="0" xfId="0" applyNumberFormat="1" applyFont="1" applyBorder="1" applyAlignment="1"/>
    <xf numFmtId="168" fontId="3" fillId="0" borderId="15" xfId="0" applyNumberFormat="1" applyFont="1" applyBorder="1" applyAlignment="1"/>
    <xf numFmtId="164" fontId="5" fillId="0" borderId="2" xfId="0" applyNumberFormat="1" applyFont="1" applyBorder="1" applyAlignment="1"/>
    <xf numFmtId="164" fontId="5" fillId="0" borderId="3" xfId="0" applyNumberFormat="1" applyFont="1" applyBorder="1" applyAlignment="1"/>
    <xf numFmtId="171" fontId="5" fillId="0" borderId="2" xfId="0" applyNumberFormat="1" applyFont="1" applyBorder="1" applyAlignment="1"/>
    <xf numFmtId="171" fontId="5" fillId="0" borderId="3" xfId="0" applyNumberFormat="1" applyFont="1" applyBorder="1" applyAlignment="1"/>
    <xf numFmtId="166" fontId="3" fillId="0" borderId="15" xfId="0" applyNumberFormat="1" applyFont="1" applyBorder="1" applyAlignment="1"/>
    <xf numFmtId="168" fontId="5" fillId="0" borderId="2" xfId="0" applyNumberFormat="1" applyFont="1" applyBorder="1" applyAlignment="1"/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167" fontId="3" fillId="0" borderId="0" xfId="0" applyNumberFormat="1" applyFont="1" applyAlignment="1">
      <alignment horizontal="left"/>
    </xf>
    <xf numFmtId="167" fontId="3" fillId="0" borderId="8" xfId="0" applyNumberFormat="1" applyFont="1" applyBorder="1" applyAlignment="1">
      <alignment horizontal="left"/>
    </xf>
    <xf numFmtId="0" fontId="4" fillId="0" borderId="0" xfId="0" applyNumberFormat="1" applyFont="1" applyAlignment="1">
      <alignment horizontal="left"/>
    </xf>
    <xf numFmtId="0" fontId="4" fillId="0" borderId="8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167" fontId="3" fillId="0" borderId="0" xfId="0" applyNumberFormat="1" applyFont="1" applyBorder="1" applyAlignment="1">
      <alignment horizontal="left"/>
    </xf>
    <xf numFmtId="0" fontId="4" fillId="0" borderId="0" xfId="0" applyNumberFormat="1" applyFont="1" applyAlignment="1">
      <alignment horizontal="left" indent="1"/>
    </xf>
    <xf numFmtId="0" fontId="4" fillId="0" borderId="8" xfId="0" applyNumberFormat="1" applyFont="1" applyBorder="1" applyAlignment="1">
      <alignment horizontal="left" indent="1"/>
    </xf>
    <xf numFmtId="167" fontId="3" fillId="0" borderId="0" xfId="0" applyNumberFormat="1" applyFont="1" applyAlignment="1">
      <alignment horizontal="left" indent="1"/>
    </xf>
    <xf numFmtId="167" fontId="3" fillId="0" borderId="8" xfId="0" applyNumberFormat="1" applyFont="1" applyBorder="1" applyAlignment="1">
      <alignment horizontal="left" indent="1"/>
    </xf>
    <xf numFmtId="0" fontId="4" fillId="0" borderId="0" xfId="0" applyNumberFormat="1" applyFont="1" applyAlignment="1">
      <alignment horizontal="left" indent="2"/>
    </xf>
    <xf numFmtId="0" fontId="4" fillId="0" borderId="8" xfId="0" applyNumberFormat="1" applyFont="1" applyBorder="1" applyAlignment="1">
      <alignment horizontal="left" indent="2"/>
    </xf>
    <xf numFmtId="0" fontId="4" fillId="0" borderId="0" xfId="0" applyNumberFormat="1" applyFont="1" applyAlignment="1">
      <alignment horizontal="center"/>
    </xf>
    <xf numFmtId="167" fontId="3" fillId="0" borderId="6" xfId="0" applyNumberFormat="1" applyFont="1" applyBorder="1" applyAlignment="1">
      <alignment horizontal="left"/>
    </xf>
    <xf numFmtId="167" fontId="3" fillId="0" borderId="12" xfId="0" applyNumberFormat="1" applyFont="1" applyBorder="1" applyAlignment="1">
      <alignment horizontal="lef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0" xfId="0" quotePrefix="1" applyFont="1" applyBorder="1" applyAlignment="1">
      <alignment horizontal="left" vertical="top"/>
    </xf>
    <xf numFmtId="0" fontId="4" fillId="0" borderId="11" xfId="0" applyNumberFormat="1" applyFont="1" applyBorder="1" applyAlignment="1">
      <alignment vertical="top"/>
    </xf>
    <xf numFmtId="0" fontId="4" fillId="0" borderId="11" xfId="0" quotePrefix="1" applyNumberFormat="1" applyFont="1" applyBorder="1" applyAlignment="1">
      <alignment vertical="top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167" fontId="3" fillId="0" borderId="0" xfId="0" applyNumberFormat="1" applyFont="1" applyAlignment="1">
      <alignment horizontal="left" indent="2"/>
    </xf>
    <xf numFmtId="167" fontId="3" fillId="0" borderId="8" xfId="0" applyNumberFormat="1" applyFont="1" applyBorder="1" applyAlignment="1">
      <alignment horizontal="left" indent="2"/>
    </xf>
    <xf numFmtId="0" fontId="3" fillId="0" borderId="1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4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1" fillId="0" borderId="0" xfId="0" quotePrefix="1" applyFont="1" applyBorder="1" applyAlignment="1" applyProtection="1">
      <alignment horizontal="left" vertical="top"/>
    </xf>
    <xf numFmtId="0" fontId="4" fillId="0" borderId="11" xfId="0" applyFont="1" applyBorder="1" applyAlignment="1" applyProtection="1">
      <alignment horizontal="left" vertical="top"/>
    </xf>
    <xf numFmtId="0" fontId="4" fillId="0" borderId="0" xfId="0" quotePrefix="1" applyNumberFormat="1" applyFont="1" applyAlignment="1">
      <alignment horizontal="left"/>
    </xf>
    <xf numFmtId="0" fontId="4" fillId="0" borderId="8" xfId="0" quotePrefix="1" applyNumberFormat="1" applyFont="1" applyBorder="1" applyAlignment="1">
      <alignment horizontal="left"/>
    </xf>
    <xf numFmtId="167" fontId="3" fillId="0" borderId="0" xfId="0" quotePrefix="1" applyNumberFormat="1" applyFont="1" applyAlignment="1">
      <alignment horizontal="left"/>
    </xf>
    <xf numFmtId="167" fontId="3" fillId="0" borderId="8" xfId="0" quotePrefix="1" applyNumberFormat="1" applyFont="1" applyBorder="1" applyAlignment="1">
      <alignment horizontal="left"/>
    </xf>
    <xf numFmtId="0" fontId="2" fillId="0" borderId="0" xfId="0" applyFont="1" applyBorder="1" applyAlignment="1">
      <alignment vertical="center"/>
    </xf>
    <xf numFmtId="0" fontId="6" fillId="0" borderId="0" xfId="0" applyFont="1" applyBorder="1"/>
    <xf numFmtId="170" fontId="2" fillId="0" borderId="0" xfId="0" applyNumberFormat="1" applyFont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0"/>
  <sheetViews>
    <sheetView tabSelected="1" zoomScale="120" zoomScaleNormal="120" workbookViewId="0"/>
  </sheetViews>
  <sheetFormatPr defaultRowHeight="12.75"/>
  <cols>
    <col min="1" max="1" width="31" style="3" customWidth="1"/>
    <col min="2" max="7" width="10.7109375" style="3" customWidth="1"/>
    <col min="8" max="8" width="6" style="31" customWidth="1"/>
    <col min="9" max="16384" width="9.140625" style="3"/>
  </cols>
  <sheetData>
    <row r="1" spans="1:7">
      <c r="A1" s="41" t="s">
        <v>46</v>
      </c>
      <c r="B1" s="1"/>
      <c r="C1" s="1"/>
      <c r="D1" s="1"/>
      <c r="E1" s="1"/>
      <c r="F1" s="2"/>
      <c r="G1" s="1"/>
    </row>
    <row r="2" spans="1:7">
      <c r="A2" s="4" t="s">
        <v>3</v>
      </c>
      <c r="B2" s="5"/>
      <c r="C2" s="5"/>
      <c r="D2" s="5"/>
      <c r="E2" s="5"/>
      <c r="F2" s="5"/>
      <c r="G2" s="6"/>
    </row>
    <row r="3" spans="1:7">
      <c r="A3" s="7" t="s">
        <v>26</v>
      </c>
      <c r="B3" s="5"/>
      <c r="C3" s="5"/>
      <c r="D3" s="5"/>
      <c r="E3" s="5"/>
      <c r="F3" s="5"/>
      <c r="G3" s="6"/>
    </row>
    <row r="4" spans="1:7" ht="13.5" thickBot="1">
      <c r="A4" s="8" t="s">
        <v>0</v>
      </c>
      <c r="B4" s="5"/>
      <c r="C4" s="5"/>
      <c r="D4" s="5"/>
      <c r="E4" s="5"/>
      <c r="F4" s="5"/>
      <c r="G4" s="6"/>
    </row>
    <row r="5" spans="1:7" ht="29.25" customHeight="1">
      <c r="A5" s="63" t="s">
        <v>30</v>
      </c>
      <c r="B5" s="72" t="s">
        <v>31</v>
      </c>
      <c r="C5" s="73"/>
      <c r="D5" s="72" t="s">
        <v>32</v>
      </c>
      <c r="E5" s="74"/>
      <c r="F5" s="72" t="s">
        <v>33</v>
      </c>
      <c r="G5" s="74"/>
    </row>
    <row r="6" spans="1:7" ht="15" customHeight="1" thickBot="1">
      <c r="A6" s="65"/>
      <c r="B6" s="9">
        <v>2015</v>
      </c>
      <c r="C6" s="9">
        <v>2016</v>
      </c>
      <c r="D6" s="9">
        <v>2015</v>
      </c>
      <c r="E6" s="9">
        <v>2016</v>
      </c>
      <c r="F6" s="9">
        <v>2015</v>
      </c>
      <c r="G6" s="9">
        <v>2016</v>
      </c>
    </row>
    <row r="7" spans="1:7" ht="18" customHeight="1">
      <c r="A7" s="22" t="s">
        <v>4</v>
      </c>
      <c r="B7" s="10">
        <f t="shared" ref="B7:G7" si="0">SUM(B9:B16)</f>
        <v>102</v>
      </c>
      <c r="C7" s="10">
        <f t="shared" si="0"/>
        <v>96</v>
      </c>
      <c r="D7" s="11">
        <f t="shared" si="0"/>
        <v>2514665</v>
      </c>
      <c r="E7" s="10">
        <f t="shared" si="0"/>
        <v>2385138</v>
      </c>
      <c r="F7" s="11">
        <f t="shared" si="0"/>
        <v>1778332</v>
      </c>
      <c r="G7" s="11">
        <f t="shared" si="0"/>
        <v>1697883</v>
      </c>
    </row>
    <row r="8" spans="1:7" ht="11.25" customHeight="1">
      <c r="A8" s="23" t="s">
        <v>1</v>
      </c>
      <c r="B8" s="10"/>
      <c r="C8" s="11"/>
      <c r="D8" s="11"/>
      <c r="E8" s="11"/>
      <c r="F8" s="11"/>
      <c r="G8" s="11"/>
    </row>
    <row r="9" spans="1:7" ht="11.25" customHeight="1">
      <c r="A9" s="22" t="s">
        <v>27</v>
      </c>
      <c r="B9" s="11">
        <v>24</v>
      </c>
      <c r="C9" s="11">
        <v>21</v>
      </c>
      <c r="D9" s="11">
        <v>888679</v>
      </c>
      <c r="E9" s="11">
        <v>800936</v>
      </c>
      <c r="F9" s="11">
        <v>563292</v>
      </c>
      <c r="G9" s="11">
        <v>505051</v>
      </c>
    </row>
    <row r="10" spans="1:7" ht="11.25" customHeight="1">
      <c r="A10" s="17" t="s">
        <v>40</v>
      </c>
      <c r="B10" s="12"/>
      <c r="C10" s="12"/>
      <c r="D10" s="12"/>
      <c r="E10" s="12"/>
      <c r="F10" s="12"/>
      <c r="G10" s="12"/>
    </row>
    <row r="11" spans="1:7" ht="11.25" customHeight="1">
      <c r="A11" s="24" t="s">
        <v>22</v>
      </c>
      <c r="B11" s="11">
        <v>19</v>
      </c>
      <c r="C11" s="11">
        <v>25</v>
      </c>
      <c r="D11" s="11">
        <v>801834</v>
      </c>
      <c r="E11" s="11">
        <v>1031041</v>
      </c>
      <c r="F11" s="11">
        <v>502019</v>
      </c>
      <c r="G11" s="11">
        <v>660295</v>
      </c>
    </row>
    <row r="12" spans="1:7" ht="11.25" customHeight="1">
      <c r="A12" s="24" t="s">
        <v>23</v>
      </c>
      <c r="B12" s="11">
        <v>7</v>
      </c>
      <c r="C12" s="11">
        <v>7</v>
      </c>
      <c r="D12" s="11">
        <v>216622</v>
      </c>
      <c r="E12" s="11">
        <v>216622</v>
      </c>
      <c r="F12" s="11">
        <v>146814</v>
      </c>
      <c r="G12" s="11">
        <v>146814</v>
      </c>
    </row>
    <row r="13" spans="1:7" ht="11.25" customHeight="1">
      <c r="A13" s="24" t="s">
        <v>24</v>
      </c>
      <c r="B13" s="11">
        <v>15</v>
      </c>
      <c r="C13" s="11">
        <v>8</v>
      </c>
      <c r="D13" s="11">
        <v>396853</v>
      </c>
      <c r="E13" s="11">
        <v>231083</v>
      </c>
      <c r="F13" s="11">
        <v>281043</v>
      </c>
      <c r="G13" s="11">
        <v>148833</v>
      </c>
    </row>
    <row r="14" spans="1:7" ht="11.25" customHeight="1">
      <c r="A14" s="24" t="s">
        <v>25</v>
      </c>
      <c r="B14" s="11">
        <v>11</v>
      </c>
      <c r="C14" s="11">
        <v>8</v>
      </c>
      <c r="D14" s="11">
        <v>147994</v>
      </c>
      <c r="E14" s="11">
        <v>41567</v>
      </c>
      <c r="F14" s="11">
        <v>145813</v>
      </c>
      <c r="G14" s="11">
        <v>97565</v>
      </c>
    </row>
    <row r="15" spans="1:7" ht="11.25" customHeight="1">
      <c r="A15" s="24" t="s">
        <v>28</v>
      </c>
      <c r="B15" s="11">
        <v>26</v>
      </c>
      <c r="C15" s="11">
        <v>27</v>
      </c>
      <c r="D15" s="11">
        <v>62683</v>
      </c>
      <c r="E15" s="11">
        <v>63889</v>
      </c>
      <c r="F15" s="11">
        <v>139351</v>
      </c>
      <c r="G15" s="11">
        <v>139325</v>
      </c>
    </row>
    <row r="16" spans="1:7" ht="11.25" customHeight="1">
      <c r="A16" s="17" t="s">
        <v>29</v>
      </c>
      <c r="B16" s="11"/>
      <c r="C16" s="11"/>
      <c r="D16" s="11"/>
      <c r="E16" s="11"/>
      <c r="F16" s="11"/>
      <c r="G16" s="11"/>
    </row>
    <row r="17" spans="1:8" ht="14.25" customHeight="1"/>
    <row r="18" spans="1:8">
      <c r="A18" s="75" t="s">
        <v>47</v>
      </c>
      <c r="B18" s="75"/>
      <c r="C18" s="75"/>
      <c r="D18" s="75"/>
      <c r="E18" s="75"/>
      <c r="F18" s="75"/>
      <c r="G18" s="75"/>
    </row>
    <row r="19" spans="1:8" ht="13.5" thickBot="1">
      <c r="A19" s="76" t="s">
        <v>43</v>
      </c>
      <c r="B19" s="76"/>
      <c r="C19" s="76"/>
      <c r="D19" s="76"/>
      <c r="E19" s="76"/>
      <c r="F19" s="76"/>
      <c r="G19" s="76"/>
    </row>
    <row r="20" spans="1:8" s="26" customFormat="1" ht="72" customHeight="1">
      <c r="A20" s="62" t="s">
        <v>34</v>
      </c>
      <c r="B20" s="63"/>
      <c r="C20" s="69" t="s">
        <v>35</v>
      </c>
      <c r="D20" s="69"/>
      <c r="E20" s="69" t="s">
        <v>36</v>
      </c>
      <c r="F20" s="69"/>
      <c r="G20" s="70" t="s">
        <v>42</v>
      </c>
      <c r="H20" s="81"/>
    </row>
    <row r="21" spans="1:8" s="26" customFormat="1" ht="72" customHeight="1" thickBot="1">
      <c r="A21" s="64"/>
      <c r="B21" s="65"/>
      <c r="C21" s="13" t="s">
        <v>37</v>
      </c>
      <c r="D21" s="29" t="s">
        <v>44</v>
      </c>
      <c r="E21" s="13" t="s">
        <v>38</v>
      </c>
      <c r="F21" s="29" t="s">
        <v>44</v>
      </c>
      <c r="G21" s="71"/>
      <c r="H21" s="81"/>
    </row>
    <row r="22" spans="1:8" ht="20.100000000000001" customHeight="1">
      <c r="A22" s="55" t="s">
        <v>4</v>
      </c>
      <c r="B22" s="56"/>
      <c r="C22" s="14">
        <f>C26+C30+C34+C40</f>
        <v>7248.2340000000004</v>
      </c>
      <c r="D22" s="33">
        <f>C22/C23*100</f>
        <v>104.09560171505179</v>
      </c>
      <c r="E22" s="20">
        <f>E26+E30+E34+E40</f>
        <v>8241.9589999999989</v>
      </c>
      <c r="F22" s="33">
        <f>E22/E23*100</f>
        <v>64.697765655237689</v>
      </c>
      <c r="G22" s="25">
        <f>E22/C22*1000</f>
        <v>1137.0989126454799</v>
      </c>
      <c r="H22" s="30"/>
    </row>
    <row r="23" spans="1:8" ht="11.25" customHeight="1">
      <c r="A23" s="46" t="s">
        <v>1</v>
      </c>
      <c r="B23" s="45"/>
      <c r="C23" s="34">
        <v>6963.0550000000012</v>
      </c>
      <c r="D23" s="19"/>
      <c r="E23" s="36">
        <v>12739.171</v>
      </c>
      <c r="F23" s="15"/>
      <c r="G23" s="25"/>
      <c r="H23" s="82" t="s">
        <v>41</v>
      </c>
    </row>
    <row r="24" spans="1:8" ht="15.95" customHeight="1">
      <c r="A24" s="79" t="s">
        <v>6</v>
      </c>
      <c r="B24" s="80"/>
      <c r="C24" s="16">
        <v>6595.6090000000004</v>
      </c>
      <c r="D24" s="19">
        <f>C24/C25*100</f>
        <v>106.16829960809085</v>
      </c>
      <c r="E24" s="21">
        <v>7605.9120000000003</v>
      </c>
      <c r="F24" s="15">
        <f t="shared" ref="F24:F40" si="1">E24/E25*100</f>
        <v>68.871079833334761</v>
      </c>
      <c r="G24" s="25">
        <f>E24/C24*1000</f>
        <v>1153.1781219899481</v>
      </c>
      <c r="H24" s="30"/>
    </row>
    <row r="25" spans="1:8" ht="11.25" customHeight="1">
      <c r="A25" s="77" t="s">
        <v>7</v>
      </c>
      <c r="B25" s="78"/>
      <c r="C25" s="35">
        <v>6212.4090000000006</v>
      </c>
      <c r="D25" s="19"/>
      <c r="E25" s="37">
        <v>11043.695000000002</v>
      </c>
      <c r="F25" s="15"/>
      <c r="G25" s="25"/>
      <c r="H25" s="30"/>
    </row>
    <row r="26" spans="1:8" ht="11.25" customHeight="1">
      <c r="A26" s="50" t="s">
        <v>14</v>
      </c>
      <c r="B26" s="51"/>
      <c r="C26" s="16">
        <v>6188.402</v>
      </c>
      <c r="D26" s="19">
        <f t="shared" ref="D26:D40" si="2">C26/C27*100</f>
        <v>110.22429578944892</v>
      </c>
      <c r="E26" s="21">
        <v>1195.6590000000001</v>
      </c>
      <c r="F26" s="15">
        <f t="shared" si="1"/>
        <v>111.15636519144149</v>
      </c>
      <c r="G26" s="25">
        <f>E26/C26*1000</f>
        <v>193.20965250803036</v>
      </c>
      <c r="H26" s="30"/>
    </row>
    <row r="27" spans="1:8" ht="11.25" customHeight="1">
      <c r="A27" s="48" t="s">
        <v>15</v>
      </c>
      <c r="B27" s="49"/>
      <c r="C27" s="35">
        <v>5614.3720000000003</v>
      </c>
      <c r="D27" s="19"/>
      <c r="E27" s="37">
        <v>1075.655</v>
      </c>
      <c r="F27" s="15"/>
      <c r="G27" s="25"/>
      <c r="H27" s="30"/>
    </row>
    <row r="28" spans="1:8" ht="11.25" customHeight="1">
      <c r="A28" s="67" t="s">
        <v>20</v>
      </c>
      <c r="B28" s="68"/>
      <c r="C28" s="16">
        <v>6188.402</v>
      </c>
      <c r="D28" s="19">
        <f t="shared" si="2"/>
        <v>110.22233257196758</v>
      </c>
      <c r="E28" s="21">
        <v>1195.6590000000001</v>
      </c>
      <c r="F28" s="15">
        <f t="shared" si="1"/>
        <v>111.15636519144149</v>
      </c>
      <c r="G28" s="25">
        <f>E28/C28*1000</f>
        <v>193.20965250803036</v>
      </c>
      <c r="H28" s="30"/>
    </row>
    <row r="29" spans="1:8" ht="11.25" customHeight="1">
      <c r="A29" s="52" t="s">
        <v>21</v>
      </c>
      <c r="B29" s="53"/>
      <c r="C29" s="35">
        <v>5614.4719999999998</v>
      </c>
      <c r="D29" s="19"/>
      <c r="E29" s="37">
        <v>1075.655</v>
      </c>
      <c r="F29" s="15"/>
      <c r="G29" s="25"/>
      <c r="H29" s="30"/>
    </row>
    <row r="30" spans="1:8" ht="11.25" customHeight="1">
      <c r="A30" s="50" t="s">
        <v>18</v>
      </c>
      <c r="B30" s="51"/>
      <c r="C30" s="16">
        <v>407.20699999999999</v>
      </c>
      <c r="D30" s="19">
        <f t="shared" si="2"/>
        <v>68.090603089775385</v>
      </c>
      <c r="E30" s="21">
        <v>6410.2529999999997</v>
      </c>
      <c r="F30" s="15">
        <f t="shared" si="1"/>
        <v>64.308058555142225</v>
      </c>
      <c r="G30" s="25">
        <f>E30/C30*1000</f>
        <v>15742.000997035906</v>
      </c>
      <c r="H30" s="30"/>
    </row>
    <row r="31" spans="1:8" ht="11.25" customHeight="1">
      <c r="A31" s="48" t="s">
        <v>19</v>
      </c>
      <c r="B31" s="49"/>
      <c r="C31" s="35">
        <v>598.03700000000003</v>
      </c>
      <c r="D31" s="19"/>
      <c r="E31" s="37">
        <v>9968.0400000000009</v>
      </c>
      <c r="F31" s="15"/>
      <c r="G31" s="25"/>
      <c r="H31" s="30"/>
    </row>
    <row r="32" spans="1:8" ht="15.95" customHeight="1">
      <c r="A32" s="42" t="s">
        <v>8</v>
      </c>
      <c r="B32" s="43"/>
      <c r="C32" s="16">
        <v>652.625</v>
      </c>
      <c r="D32" s="19">
        <f t="shared" si="2"/>
        <v>86.941780812793255</v>
      </c>
      <c r="E32" s="21">
        <v>636.04700000000003</v>
      </c>
      <c r="F32" s="15">
        <f t="shared" si="1"/>
        <v>37.514361748559104</v>
      </c>
      <c r="G32" s="25">
        <f>E32/C32*1000</f>
        <v>974.59796973759819</v>
      </c>
      <c r="H32" s="30"/>
    </row>
    <row r="33" spans="1:8" ht="11.25" customHeight="1">
      <c r="A33" s="44" t="s">
        <v>9</v>
      </c>
      <c r="B33" s="45"/>
      <c r="C33" s="35">
        <v>750.64599999999996</v>
      </c>
      <c r="D33" s="19"/>
      <c r="E33" s="37">
        <v>1695.4760000000001</v>
      </c>
      <c r="F33" s="15"/>
      <c r="G33" s="25"/>
      <c r="H33" s="30"/>
    </row>
    <row r="34" spans="1:8" ht="11.25" customHeight="1">
      <c r="A34" s="50" t="s">
        <v>14</v>
      </c>
      <c r="B34" s="51"/>
      <c r="C34" s="16">
        <f>C36+C38</f>
        <v>648.01</v>
      </c>
      <c r="D34" s="19">
        <f t="shared" si="2"/>
        <v>91.728431411407001</v>
      </c>
      <c r="E34" s="16">
        <f>E36+E38</f>
        <v>625.62199999999996</v>
      </c>
      <c r="F34" s="15">
        <f t="shared" si="1"/>
        <v>58.30070962962273</v>
      </c>
      <c r="G34" s="25">
        <f>E34/C34*1000</f>
        <v>965.45115044520912</v>
      </c>
      <c r="H34" s="30"/>
    </row>
    <row r="35" spans="1:8" ht="11.25" customHeight="1">
      <c r="A35" s="48" t="s">
        <v>15</v>
      </c>
      <c r="B35" s="49"/>
      <c r="C35" s="35">
        <v>706.44399999999996</v>
      </c>
      <c r="D35" s="19"/>
      <c r="E35" s="37">
        <v>1073.095</v>
      </c>
      <c r="F35" s="15"/>
      <c r="G35" s="25"/>
      <c r="H35" s="30"/>
    </row>
    <row r="36" spans="1:8" ht="11.25" customHeight="1">
      <c r="A36" s="67" t="s">
        <v>16</v>
      </c>
      <c r="B36" s="68"/>
      <c r="C36" s="16">
        <v>368.322</v>
      </c>
      <c r="D36" s="19">
        <f t="shared" si="2"/>
        <v>79.381623271241352</v>
      </c>
      <c r="E36" s="21">
        <v>520.83799999999997</v>
      </c>
      <c r="F36" s="15">
        <f t="shared" si="1"/>
        <v>54.033434379272926</v>
      </c>
      <c r="G36" s="25">
        <f>E36/C36*1000</f>
        <v>1414.0833292608097</v>
      </c>
      <c r="H36" s="30"/>
    </row>
    <row r="37" spans="1:8" ht="11.25" customHeight="1">
      <c r="A37" s="52" t="s">
        <v>17</v>
      </c>
      <c r="B37" s="53"/>
      <c r="C37" s="35">
        <v>463.98899999999998</v>
      </c>
      <c r="D37" s="19"/>
      <c r="E37" s="37">
        <v>963.91800000000001</v>
      </c>
      <c r="F37" s="15"/>
      <c r="G37" s="25"/>
      <c r="H37" s="30"/>
    </row>
    <row r="38" spans="1:8" ht="11.25" customHeight="1">
      <c r="A38" s="67" t="s">
        <v>20</v>
      </c>
      <c r="B38" s="68"/>
      <c r="C38" s="16">
        <v>279.68799999999999</v>
      </c>
      <c r="D38" s="19">
        <f t="shared" si="2"/>
        <v>115.35666412323936</v>
      </c>
      <c r="E38" s="21">
        <v>104.78400000000001</v>
      </c>
      <c r="F38" s="15">
        <f t="shared" si="1"/>
        <v>95.976258735814326</v>
      </c>
      <c r="G38" s="25">
        <f>E38/C38*1000</f>
        <v>374.6460341523412</v>
      </c>
      <c r="H38" s="30"/>
    </row>
    <row r="39" spans="1:8" ht="11.25" customHeight="1">
      <c r="A39" s="52" t="s">
        <v>21</v>
      </c>
      <c r="B39" s="53"/>
      <c r="C39" s="35">
        <v>242.45500000000001</v>
      </c>
      <c r="D39" s="19"/>
      <c r="E39" s="37">
        <v>109.17700000000001</v>
      </c>
      <c r="F39" s="15"/>
      <c r="G39" s="25"/>
      <c r="H39" s="30"/>
    </row>
    <row r="40" spans="1:8" ht="11.25" customHeight="1">
      <c r="A40" s="50" t="s">
        <v>18</v>
      </c>
      <c r="B40" s="51"/>
      <c r="C40" s="16">
        <v>4.6150000000000002</v>
      </c>
      <c r="D40" s="19">
        <f t="shared" si="2"/>
        <v>10.440704040541153</v>
      </c>
      <c r="E40" s="21">
        <v>10.425000000000001</v>
      </c>
      <c r="F40" s="15">
        <f t="shared" si="1"/>
        <v>1.675018999615991</v>
      </c>
      <c r="G40" s="25">
        <f>E40/C40*1000</f>
        <v>2258.9382448537381</v>
      </c>
      <c r="H40" s="30"/>
    </row>
    <row r="41" spans="1:8" ht="11.25" customHeight="1">
      <c r="A41" s="48" t="s">
        <v>19</v>
      </c>
      <c r="B41" s="49"/>
      <c r="C41" s="34">
        <v>44.201999999999998</v>
      </c>
      <c r="D41" s="19"/>
      <c r="E41" s="36">
        <v>622.38099999999997</v>
      </c>
      <c r="F41" s="15"/>
      <c r="G41" s="25"/>
      <c r="H41" s="83"/>
    </row>
    <row r="42" spans="1:8" ht="16.5" customHeight="1">
      <c r="A42" s="54"/>
      <c r="B42" s="54"/>
      <c r="C42" s="54"/>
      <c r="D42" s="54"/>
      <c r="E42" s="54"/>
      <c r="F42" s="54"/>
      <c r="G42" s="54"/>
    </row>
    <row r="43" spans="1:8">
      <c r="A43" s="59" t="s">
        <v>48</v>
      </c>
      <c r="B43" s="59"/>
      <c r="C43" s="59"/>
      <c r="D43" s="59"/>
      <c r="E43" s="59"/>
      <c r="F43" s="59"/>
      <c r="G43" s="59"/>
    </row>
    <row r="44" spans="1:8" ht="13.5" thickBot="1">
      <c r="A44" s="60" t="s">
        <v>45</v>
      </c>
      <c r="B44" s="61"/>
      <c r="C44" s="61"/>
      <c r="D44" s="61"/>
      <c r="E44" s="61"/>
      <c r="F44" s="61"/>
      <c r="G44" s="61"/>
    </row>
    <row r="45" spans="1:8" ht="24.75" customHeight="1">
      <c r="A45" s="62" t="s">
        <v>39</v>
      </c>
      <c r="B45" s="62"/>
      <c r="C45" s="63"/>
      <c r="D45" s="57" t="s">
        <v>35</v>
      </c>
      <c r="E45" s="66"/>
      <c r="F45" s="57" t="s">
        <v>36</v>
      </c>
      <c r="G45" s="58"/>
    </row>
    <row r="46" spans="1:8" ht="27" customHeight="1" thickBot="1">
      <c r="A46" s="64"/>
      <c r="B46" s="64"/>
      <c r="C46" s="65"/>
      <c r="D46" s="13" t="s">
        <v>37</v>
      </c>
      <c r="E46" s="29" t="s">
        <v>44</v>
      </c>
      <c r="F46" s="13" t="s">
        <v>38</v>
      </c>
      <c r="G46" s="40" t="s">
        <v>44</v>
      </c>
    </row>
    <row r="47" spans="1:8" ht="18" customHeight="1">
      <c r="A47" s="47" t="s">
        <v>4</v>
      </c>
      <c r="B47" s="47"/>
      <c r="C47" s="43"/>
      <c r="D47" s="38">
        <v>7248.2340000000004</v>
      </c>
      <c r="E47" s="18">
        <f>D47/D48*100</f>
        <v>104.09410676625754</v>
      </c>
      <c r="F47" s="18">
        <v>8241.9590000000007</v>
      </c>
      <c r="G47" s="28">
        <f>F47/F48*100</f>
        <v>64.697562509954508</v>
      </c>
      <c r="H47" s="30"/>
    </row>
    <row r="48" spans="1:8" ht="11.25" customHeight="1">
      <c r="A48" s="46" t="s">
        <v>1</v>
      </c>
      <c r="B48" s="46"/>
      <c r="C48" s="45"/>
      <c r="D48" s="32">
        <v>6963.1549999999997</v>
      </c>
      <c r="E48" s="19"/>
      <c r="F48" s="39">
        <v>12739.210999999999</v>
      </c>
      <c r="G48" s="28"/>
      <c r="H48" s="82" t="s">
        <v>41</v>
      </c>
    </row>
    <row r="49" spans="1:7" ht="11.25" customHeight="1">
      <c r="A49" s="42" t="s">
        <v>10</v>
      </c>
      <c r="B49" s="42"/>
      <c r="C49" s="43"/>
      <c r="D49" s="11">
        <f>D47-D51-D53</f>
        <v>789.69200000000001</v>
      </c>
      <c r="E49" s="19">
        <f>D49/D50*100</f>
        <v>79.52844401833697</v>
      </c>
      <c r="F49" s="19">
        <f>F47-F51-F53</f>
        <v>6950.2970000000005</v>
      </c>
      <c r="G49" s="28">
        <f>F49/F50*100</f>
        <v>61.038434567179159</v>
      </c>
    </row>
    <row r="50" spans="1:7" ht="11.25" customHeight="1">
      <c r="A50" s="44" t="s">
        <v>11</v>
      </c>
      <c r="B50" s="44"/>
      <c r="C50" s="45"/>
      <c r="D50" s="32">
        <v>992.96799999999985</v>
      </c>
      <c r="E50" s="19"/>
      <c r="F50" s="39">
        <v>11386.754999999999</v>
      </c>
      <c r="G50" s="28"/>
    </row>
    <row r="51" spans="1:7" ht="11.25" customHeight="1">
      <c r="A51" s="42" t="s">
        <v>12</v>
      </c>
      <c r="B51" s="42"/>
      <c r="C51" s="43"/>
      <c r="D51" s="11">
        <v>270.14</v>
      </c>
      <c r="E51" s="19">
        <f>D51/D52*100</f>
        <v>75.942819391928936</v>
      </c>
      <c r="F51" s="19">
        <v>96.003</v>
      </c>
      <c r="G51" s="28">
        <f>F51/F52*100</f>
        <v>34.683039439886421</v>
      </c>
    </row>
    <row r="52" spans="1:7" ht="11.25" customHeight="1">
      <c r="A52" s="44" t="s">
        <v>13</v>
      </c>
      <c r="B52" s="44"/>
      <c r="C52" s="45"/>
      <c r="D52" s="32">
        <v>355.71499999999997</v>
      </c>
      <c r="E52" s="19"/>
      <c r="F52" s="39">
        <v>276.80099999999999</v>
      </c>
      <c r="G52" s="28"/>
    </row>
    <row r="53" spans="1:7" ht="11.25" customHeight="1">
      <c r="A53" s="42" t="s">
        <v>5</v>
      </c>
      <c r="B53" s="42"/>
      <c r="C53" s="43"/>
      <c r="D53" s="11">
        <v>6188.402</v>
      </c>
      <c r="E53" s="19">
        <f>D53/D54*100</f>
        <v>110.22233257196758</v>
      </c>
      <c r="F53" s="19">
        <v>1195.6590000000001</v>
      </c>
      <c r="G53" s="28">
        <f>F53/F54*100</f>
        <v>111.15636519144149</v>
      </c>
    </row>
    <row r="54" spans="1:7" ht="11.25" customHeight="1">
      <c r="A54" s="44" t="s">
        <v>2</v>
      </c>
      <c r="B54" s="44"/>
      <c r="C54" s="45"/>
      <c r="D54" s="32">
        <v>5614.4719999999998</v>
      </c>
      <c r="E54" s="19"/>
      <c r="F54" s="39">
        <v>1075.655</v>
      </c>
      <c r="G54" s="28"/>
    </row>
    <row r="55" spans="1:7">
      <c r="D55" s="27"/>
      <c r="E55" s="28"/>
      <c r="F55" s="28"/>
      <c r="G55" s="28"/>
    </row>
    <row r="56" spans="1:7">
      <c r="D56" s="27"/>
      <c r="E56" s="28"/>
      <c r="F56" s="27"/>
      <c r="G56" s="28"/>
    </row>
    <row r="57" spans="1:7">
      <c r="D57" s="27"/>
      <c r="E57" s="28"/>
      <c r="F57" s="28"/>
      <c r="G57" s="28"/>
    </row>
    <row r="58" spans="1:7">
      <c r="D58" s="27"/>
      <c r="E58" s="28"/>
      <c r="F58" s="28"/>
      <c r="G58" s="28"/>
    </row>
    <row r="59" spans="1:7">
      <c r="D59" s="27"/>
      <c r="E59" s="28"/>
      <c r="F59" s="28"/>
      <c r="G59" s="28"/>
    </row>
    <row r="60" spans="1:7">
      <c r="D60" s="27"/>
      <c r="E60" s="28"/>
      <c r="F60" s="28"/>
      <c r="G60" s="28"/>
    </row>
  </sheetData>
  <mergeCells count="44">
    <mergeCell ref="A28:B28"/>
    <mergeCell ref="A27:B27"/>
    <mergeCell ref="A26:B26"/>
    <mergeCell ref="A25:B25"/>
    <mergeCell ref="A23:B23"/>
    <mergeCell ref="A24:B24"/>
    <mergeCell ref="E20:F20"/>
    <mergeCell ref="G20:G21"/>
    <mergeCell ref="A5:A6"/>
    <mergeCell ref="B5:C5"/>
    <mergeCell ref="D5:E5"/>
    <mergeCell ref="F5:G5"/>
    <mergeCell ref="A18:G18"/>
    <mergeCell ref="A19:G19"/>
    <mergeCell ref="C20:D20"/>
    <mergeCell ref="A20:B21"/>
    <mergeCell ref="A22:B22"/>
    <mergeCell ref="F45:G45"/>
    <mergeCell ref="A43:G43"/>
    <mergeCell ref="A44:G44"/>
    <mergeCell ref="A45:C46"/>
    <mergeCell ref="D45:E45"/>
    <mergeCell ref="A31:B31"/>
    <mergeCell ref="A30:B30"/>
    <mergeCell ref="A29:B29"/>
    <mergeCell ref="A38:B38"/>
    <mergeCell ref="A37:B37"/>
    <mergeCell ref="A36:B36"/>
    <mergeCell ref="A35:B35"/>
    <mergeCell ref="A34:B34"/>
    <mergeCell ref="A33:B33"/>
    <mergeCell ref="A32:B32"/>
    <mergeCell ref="A48:C48"/>
    <mergeCell ref="A47:C47"/>
    <mergeCell ref="A41:B41"/>
    <mergeCell ref="A40:B40"/>
    <mergeCell ref="A39:B39"/>
    <mergeCell ref="A42:G42"/>
    <mergeCell ref="A53:C53"/>
    <mergeCell ref="A54:C54"/>
    <mergeCell ref="A49:C49"/>
    <mergeCell ref="A50:C50"/>
    <mergeCell ref="A51:C51"/>
    <mergeCell ref="A52:C52"/>
  </mergeCells>
  <phoneticPr fontId="0" type="noConversion"/>
  <printOptions horizontalCentered="1"/>
  <pageMargins left="0.78740157480314965" right="0.78740157480314965" top="0.74803149606299213" bottom="0.70866141732283472" header="0.51181102362204722" footer="0.51181102362204722"/>
  <pageSetup paperSize="9" scale="91" orientation="portrait" r:id="rId1"/>
  <headerFooter alignWithMargins="0">
    <oddFooter>&amp;R&amp;9 253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253</vt:lpstr>
      <vt:lpstr>'str. 253'!Obszar_wydruku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Dobosz Zbigniew</dc:creator>
  <cp:lastModifiedBy>Zbigniew Dobosz</cp:lastModifiedBy>
  <cp:lastPrinted>2016-07-22T10:16:19Z</cp:lastPrinted>
  <dcterms:created xsi:type="dcterms:W3CDTF">2006-07-21T07:38:41Z</dcterms:created>
  <dcterms:modified xsi:type="dcterms:W3CDTF">2017-07-14T12:46:33Z</dcterms:modified>
</cp:coreProperties>
</file>