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280" yWindow="-15" windowWidth="10890" windowHeight="11640"/>
  </bookViews>
  <sheets>
    <sheet name="str. 257" sheetId="1" r:id="rId1"/>
  </sheets>
  <definedNames>
    <definedName name="_xlnm.Print_Area" localSheetId="0">'str. 257'!$A$1:$I$44</definedName>
  </definedNames>
  <calcPr calcId="125725"/>
</workbook>
</file>

<file path=xl/calcChain.xml><?xml version="1.0" encoding="utf-8"?>
<calcChain xmlns="http://schemas.openxmlformats.org/spreadsheetml/2006/main">
  <c r="F8" i="1"/>
  <c r="F7"/>
  <c r="H8"/>
  <c r="H7"/>
  <c r="D38"/>
  <c r="D39"/>
  <c r="D40"/>
  <c r="D37"/>
  <c r="D42"/>
  <c r="D41"/>
  <c r="D36"/>
  <c r="D35"/>
  <c r="I7"/>
  <c r="G7"/>
  <c r="G8" l="1"/>
  <c r="I8"/>
  <c r="D23"/>
  <c r="C23"/>
  <c r="D34"/>
  <c r="D33"/>
  <c r="D30"/>
  <c r="D29"/>
  <c r="D26"/>
  <c r="D25"/>
  <c r="D24"/>
  <c r="C36"/>
  <c r="C35"/>
  <c r="C34"/>
  <c r="C33"/>
  <c r="E33" s="1"/>
  <c r="C17"/>
  <c r="C18"/>
  <c r="C19"/>
  <c r="C20"/>
  <c r="C21"/>
  <c r="C22"/>
  <c r="C27"/>
  <c r="C28"/>
  <c r="C37"/>
  <c r="C38"/>
  <c r="C39"/>
  <c r="C40"/>
  <c r="E40" s="1"/>
  <c r="C41"/>
  <c r="C42"/>
  <c r="C31"/>
  <c r="C32"/>
  <c r="C25"/>
  <c r="C26"/>
  <c r="C24"/>
  <c r="C29"/>
  <c r="C30"/>
  <c r="E30" s="1"/>
  <c r="D32"/>
  <c r="D31"/>
  <c r="E31" s="1"/>
  <c r="D28"/>
  <c r="D27"/>
  <c r="D22"/>
  <c r="D21"/>
  <c r="D20"/>
  <c r="D19"/>
  <c r="E19" s="1"/>
  <c r="D18"/>
  <c r="C16"/>
  <c r="D16"/>
  <c r="C14"/>
  <c r="D14"/>
  <c r="C12"/>
  <c r="D12"/>
  <c r="C10"/>
  <c r="D10"/>
  <c r="C11"/>
  <c r="C15"/>
  <c r="C13"/>
  <c r="C9"/>
  <c r="D9"/>
  <c r="D11"/>
  <c r="D13"/>
  <c r="D15"/>
  <c r="D17"/>
  <c r="E29"/>
  <c r="E42" l="1"/>
  <c r="E16"/>
  <c r="E20"/>
  <c r="E39"/>
  <c r="E34"/>
  <c r="E38"/>
  <c r="E35"/>
  <c r="E37"/>
  <c r="E26"/>
  <c r="E25"/>
  <c r="E9"/>
  <c r="E21"/>
  <c r="E41"/>
  <c r="E27"/>
  <c r="E17"/>
  <c r="E15"/>
  <c r="E13"/>
  <c r="E11"/>
  <c r="C7"/>
  <c r="D7"/>
  <c r="D8"/>
  <c r="E32"/>
  <c r="E28"/>
  <c r="E23"/>
  <c r="E24"/>
  <c r="E22"/>
  <c r="E18"/>
  <c r="E14"/>
  <c r="E12"/>
  <c r="C8"/>
  <c r="E36"/>
  <c r="E10"/>
  <c r="E7" l="1"/>
  <c r="E8"/>
</calcChain>
</file>

<file path=xl/sharedStrings.xml><?xml version="1.0" encoding="utf-8"?>
<sst xmlns="http://schemas.openxmlformats.org/spreadsheetml/2006/main" count="84" uniqueCount="39">
  <si>
    <t>OGÓŁEM</t>
  </si>
  <si>
    <t>Gdańsk</t>
  </si>
  <si>
    <t>Gdynia</t>
  </si>
  <si>
    <t>Świnoujście</t>
  </si>
  <si>
    <t>Kołobrzeg</t>
  </si>
  <si>
    <t>Darłowo</t>
  </si>
  <si>
    <t>Elbląg</t>
  </si>
  <si>
    <t>Ustka</t>
  </si>
  <si>
    <t>Police</t>
  </si>
  <si>
    <t>Trzebież</t>
  </si>
  <si>
    <t>Władysławowo</t>
  </si>
  <si>
    <t>TOTAL</t>
  </si>
  <si>
    <t>Międzyzdroje</t>
  </si>
  <si>
    <t>Hel</t>
  </si>
  <si>
    <t>Frombork</t>
  </si>
  <si>
    <t>Krynica Morska</t>
  </si>
  <si>
    <t>Sopot</t>
  </si>
  <si>
    <r>
      <t xml:space="preserve">                          SHIPS TRAFFIC AT SEAPORTS</t>
    </r>
    <r>
      <rPr>
        <i/>
        <vertAlign val="superscript"/>
        <sz val="9"/>
        <rFont val="Arial"/>
        <family val="2"/>
        <charset val="238"/>
      </rPr>
      <t>a</t>
    </r>
  </si>
  <si>
    <r>
      <t>Ogółem</t>
    </r>
    <r>
      <rPr>
        <vertAlign val="superscript"/>
        <sz val="9"/>
        <rFont val="Arial"/>
        <family val="2"/>
        <charset val="238"/>
      </rPr>
      <t xml:space="preserve">b </t>
    </r>
    <r>
      <rPr>
        <sz val="9"/>
        <rFont val="Arial"/>
        <family val="2"/>
        <charset val="238"/>
      </rPr>
      <t xml:space="preserve">                                               </t>
    </r>
    <r>
      <rPr>
        <i/>
        <sz val="9"/>
        <rFont val="Arial"/>
        <family val="2"/>
        <charset val="238"/>
      </rPr>
      <t>Total</t>
    </r>
    <r>
      <rPr>
        <i/>
        <vertAlign val="superscript"/>
        <sz val="9"/>
        <rFont val="Arial"/>
        <family val="2"/>
        <charset val="238"/>
      </rPr>
      <t>b</t>
    </r>
  </si>
  <si>
    <r>
      <t xml:space="preserve">Z ładunkiem                                               </t>
    </r>
    <r>
      <rPr>
        <i/>
        <sz val="9"/>
        <rFont val="Arial"/>
        <family val="2"/>
        <charset val="238"/>
      </rPr>
      <t>With cargo</t>
    </r>
  </si>
  <si>
    <r>
      <t xml:space="preserve">Pod balastem                                                      </t>
    </r>
    <r>
      <rPr>
        <i/>
        <sz val="9"/>
        <rFont val="Arial"/>
        <family val="2"/>
        <charset val="238"/>
      </rPr>
      <t xml:space="preserve"> With ballast</t>
    </r>
  </si>
  <si>
    <r>
      <t xml:space="preserve">statki      </t>
    </r>
    <r>
      <rPr>
        <i/>
        <sz val="9"/>
        <rFont val="Arial"/>
        <family val="2"/>
        <charset val="238"/>
      </rPr>
      <t>ships</t>
    </r>
  </si>
  <si>
    <r>
      <t xml:space="preserve">pojemność netto (NT)                                                                        </t>
    </r>
    <r>
      <rPr>
        <i/>
        <sz val="9"/>
        <rFont val="Arial"/>
        <family val="2"/>
        <charset val="238"/>
      </rPr>
      <t xml:space="preserve">    net tonnage (NT)</t>
    </r>
  </si>
  <si>
    <r>
      <t xml:space="preserve">statki    </t>
    </r>
    <r>
      <rPr>
        <i/>
        <sz val="9"/>
        <rFont val="Arial"/>
        <family val="2"/>
        <charset val="238"/>
      </rPr>
      <t xml:space="preserve"> ships</t>
    </r>
  </si>
  <si>
    <r>
      <t xml:space="preserve">pojemność                   netto (NT)                                                                                  w tys.                                                        </t>
    </r>
    <r>
      <rPr>
        <i/>
        <sz val="9"/>
        <rFont val="Arial"/>
        <family val="2"/>
        <charset val="238"/>
      </rPr>
      <t>net tonnage (NT), thousand</t>
    </r>
  </si>
  <si>
    <r>
      <t xml:space="preserve">statki  </t>
    </r>
    <r>
      <rPr>
        <i/>
        <sz val="9"/>
        <rFont val="Arial"/>
        <family val="2"/>
        <charset val="238"/>
      </rPr>
      <t xml:space="preserve"> ships</t>
    </r>
  </si>
  <si>
    <r>
      <t xml:space="preserve">pojemność                   netto (NT)                                                                                w tys.                                                        </t>
    </r>
    <r>
      <rPr>
        <i/>
        <sz val="9"/>
        <rFont val="Arial"/>
        <family val="2"/>
        <charset val="238"/>
      </rPr>
      <t>net tonnage (NT), thousand</t>
    </r>
  </si>
  <si>
    <r>
      <t xml:space="preserve">w tys.                                                                    </t>
    </r>
    <r>
      <rPr>
        <i/>
        <sz val="9"/>
        <rFont val="Arial"/>
        <family val="2"/>
        <charset val="238"/>
      </rPr>
      <t>thousand</t>
    </r>
  </si>
  <si>
    <r>
      <t xml:space="preserve">przeciętna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average                 </t>
    </r>
    <r>
      <rPr>
        <sz val="9"/>
        <rFont val="Arial"/>
        <family val="2"/>
        <charset val="238"/>
      </rPr>
      <t xml:space="preserve">      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          </t>
    </r>
  </si>
  <si>
    <r>
      <t>STATKI  WCHODZĄCE  DO  PORTÓW                                                                                                                                                             SHIPS</t>
    </r>
    <r>
      <rPr>
        <i/>
        <sz val="9"/>
        <rFont val="Arial"/>
        <family val="2"/>
        <charset val="238"/>
      </rPr>
      <t xml:space="preserve"> ENTERING TO SEAPORTS</t>
    </r>
  </si>
  <si>
    <r>
      <t>Szczecin</t>
    </r>
    <r>
      <rPr>
        <i/>
        <vertAlign val="superscript"/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...........................................</t>
    </r>
  </si>
  <si>
    <t>a</t>
  </si>
  <si>
    <t>b</t>
  </si>
  <si>
    <t>Stepnica</t>
  </si>
  <si>
    <t xml:space="preserve">x </t>
  </si>
  <si>
    <r>
      <t xml:space="preserve">WYSZCZEGÓLNIENIE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SPECIFICATION                                              </t>
    </r>
    <r>
      <rPr>
        <sz val="9"/>
        <rFont val="Arial"/>
        <family val="2"/>
        <charset val="238"/>
      </rPr>
      <t>a - 2015                                                            b - 2016</t>
    </r>
  </si>
  <si>
    <r>
      <t>TABL. 2(142).   RUCH  STATKÓW  W PORTACH MORSKICH</t>
    </r>
    <r>
      <rPr>
        <vertAlign val="superscript"/>
        <sz val="9"/>
        <rFont val="Arial"/>
        <family val="2"/>
        <charset val="238"/>
      </rPr>
      <t>a</t>
    </r>
  </si>
  <si>
    <t xml:space="preserve">a   Ships entering to seaports in international and national traffic.  b  Of which in 2016 -  13 641 ships with tonnage (NT) of 86 116 thous. entered to seaports in international traffic. (in 2015 - 13 866 ships with tonnage (NT) of 81 751 thous.).  </t>
  </si>
  <si>
    <t xml:space="preserve">a  Statki zawijające do portów w ruchu międzynarodowym i krajowym.  b W tym w ruchu międzynarodowym  do portów w 2016 r. zawinęło 13 641 -  statków o pojemności (NT)  86 116 tys. (w 2015 r.  - 13 866 -  statków o pojemności (NT)  81 751 tys.).  </t>
  </si>
</sst>
</file>

<file path=xl/styles.xml><?xml version="1.0" encoding="utf-8"?>
<styleSheet xmlns="http://schemas.openxmlformats.org/spreadsheetml/2006/main">
  <numFmts count="6">
    <numFmt numFmtId="164" formatCode="@\ *."/>
    <numFmt numFmtId="165" formatCode="@*."/>
    <numFmt numFmtId="166" formatCode="_-* #,##0\ _-;\-* #,##0\ _-;_-* &quot;-&quot;\ _-;_-@_-"/>
    <numFmt numFmtId="167" formatCode="_-* #,##0.0\ _-;\-* #,##0\ _-;_-* &quot;-&quot;\ _-;_-@_-"/>
    <numFmt numFmtId="168" formatCode="#,##0;\ \-#,##0;\ &quot;-&quot;"/>
    <numFmt numFmtId="169" formatCode="#,##0.0;\ \-#,##0.0;\ &quot;0,0&quot;"/>
  </numFmts>
  <fonts count="9">
    <font>
      <sz val="10"/>
      <name val="Arial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5" fillId="0" borderId="1" xfId="0" applyFont="1" applyBorder="1" applyAlignment="1" applyProtection="1">
      <alignment horizontal="center" vertical="center" wrapText="1"/>
    </xf>
    <xf numFmtId="164" fontId="5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3" fillId="0" borderId="0" xfId="0" applyNumberFormat="1" applyFont="1" applyAlignment="1" applyProtection="1">
      <alignment horizontal="left"/>
    </xf>
    <xf numFmtId="165" fontId="5" fillId="0" borderId="0" xfId="0" applyNumberFormat="1" applyFont="1" applyAlignment="1" applyProtection="1">
      <alignment horizontal="left"/>
    </xf>
    <xf numFmtId="0" fontId="5" fillId="0" borderId="0" xfId="0" quotePrefix="1" applyNumberFormat="1" applyFont="1" applyAlignment="1" applyProtection="1">
      <alignment horizontal="left"/>
    </xf>
    <xf numFmtId="165" fontId="5" fillId="0" borderId="0" xfId="0" quotePrefix="1" applyNumberFormat="1" applyFont="1" applyAlignment="1" applyProtection="1">
      <alignment horizontal="left"/>
    </xf>
    <xf numFmtId="164" fontId="5" fillId="0" borderId="0" xfId="0" quotePrefix="1" applyNumberFormat="1" applyFont="1" applyAlignment="1" applyProtection="1">
      <alignment horizontal="left"/>
    </xf>
    <xf numFmtId="166" fontId="5" fillId="0" borderId="2" xfId="0" applyNumberFormat="1" applyFont="1" applyBorder="1" applyAlignment="1" applyProtection="1">
      <alignment horizontal="right"/>
    </xf>
    <xf numFmtId="166" fontId="5" fillId="0" borderId="2" xfId="0" quotePrefix="1" applyNumberFormat="1" applyFont="1" applyBorder="1" applyAlignment="1" applyProtection="1">
      <alignment horizontal="right"/>
    </xf>
    <xf numFmtId="166" fontId="5" fillId="0" borderId="3" xfId="0" applyNumberFormat="1" applyFont="1" applyBorder="1" applyAlignment="1" applyProtection="1">
      <alignment horizontal="right"/>
    </xf>
    <xf numFmtId="167" fontId="5" fillId="0" borderId="2" xfId="0" applyNumberFormat="1" applyFont="1" applyBorder="1" applyAlignment="1" applyProtection="1">
      <alignment horizontal="right"/>
    </xf>
    <xf numFmtId="167" fontId="5" fillId="0" borderId="2" xfId="0" quotePrefix="1" applyNumberFormat="1" applyFont="1" applyBorder="1" applyAlignment="1" applyProtection="1">
      <alignment horizontal="right"/>
    </xf>
    <xf numFmtId="167" fontId="5" fillId="0" borderId="4" xfId="0" applyNumberFormat="1" applyFont="1" applyBorder="1" applyAlignment="1" applyProtection="1">
      <alignment horizontal="right"/>
    </xf>
    <xf numFmtId="0" fontId="5" fillId="0" borderId="0" xfId="0" applyFont="1"/>
    <xf numFmtId="167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1" fontId="5" fillId="0" borderId="0" xfId="0" quotePrefix="1" applyNumberFormat="1" applyFont="1"/>
    <xf numFmtId="168" fontId="8" fillId="0" borderId="0" xfId="0" applyNumberFormat="1" applyFont="1"/>
    <xf numFmtId="169" fontId="8" fillId="0" borderId="0" xfId="0" applyNumberFormat="1" applyFont="1"/>
    <xf numFmtId="0" fontId="7" fillId="0" borderId="0" xfId="0" applyFont="1" applyAlignment="1">
      <alignment horizontal="justify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/>
    </xf>
    <xf numFmtId="0" fontId="3" fillId="0" borderId="10" xfId="0" applyFont="1" applyBorder="1" applyAlignment="1" applyProtection="1">
      <alignment horizontal="left" vertical="top"/>
    </xf>
    <xf numFmtId="0" fontId="6" fillId="0" borderId="0" xfId="0" applyFont="1" applyAlignment="1">
      <alignment horizontal="justify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1" fontId="5" fillId="0" borderId="14" xfId="0" applyNumberFormat="1" applyFont="1" applyBorder="1" applyAlignment="1" applyProtection="1">
      <alignment horizontal="center" vertical="center" wrapText="1"/>
    </xf>
    <xf numFmtId="1" fontId="5" fillId="0" borderId="15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3"/>
  <sheetViews>
    <sheetView tabSelected="1" zoomScale="120" zoomScaleNormal="120" workbookViewId="0">
      <selection sqref="A1:I1"/>
    </sheetView>
  </sheetViews>
  <sheetFormatPr defaultColWidth="9.140625" defaultRowHeight="12"/>
  <cols>
    <col min="1" max="1" width="20.140625" style="15" customWidth="1"/>
    <col min="2" max="2" width="2.42578125" style="15" customWidth="1"/>
    <col min="3" max="3" width="9" style="15" customWidth="1"/>
    <col min="4" max="4" width="9.5703125" style="15" customWidth="1"/>
    <col min="5" max="6" width="9" style="15" customWidth="1"/>
    <col min="7" max="7" width="9.5703125" style="15" customWidth="1"/>
    <col min="8" max="8" width="8.7109375" style="15" customWidth="1"/>
    <col min="9" max="9" width="9.5703125" style="15" customWidth="1"/>
    <col min="10" max="10" width="9.140625" style="15"/>
    <col min="11" max="11" width="9.28515625" style="15" bestFit="1" customWidth="1"/>
    <col min="12" max="12" width="10.5703125" style="15" bestFit="1" customWidth="1"/>
    <col min="13" max="13" width="9.42578125" style="15" bestFit="1" customWidth="1"/>
    <col min="14" max="14" width="10.5703125" style="15" bestFit="1" customWidth="1"/>
    <col min="15" max="15" width="9.42578125" style="15" bestFit="1" customWidth="1"/>
    <col min="16" max="17" width="9.28515625" style="15" bestFit="1" customWidth="1"/>
    <col min="18" max="16384" width="9.140625" style="15"/>
  </cols>
  <sheetData>
    <row r="1" spans="1:9" ht="15.75" customHeight="1">
      <c r="A1" s="25" t="s">
        <v>36</v>
      </c>
      <c r="B1" s="25"/>
      <c r="C1" s="25"/>
      <c r="D1" s="25"/>
      <c r="E1" s="25"/>
      <c r="F1" s="25"/>
      <c r="G1" s="25"/>
      <c r="H1" s="25"/>
      <c r="I1" s="25"/>
    </row>
    <row r="2" spans="1:9" ht="15.75" customHeight="1" thickBot="1">
      <c r="A2" s="26" t="s">
        <v>17</v>
      </c>
      <c r="B2" s="26"/>
      <c r="C2" s="26"/>
      <c r="D2" s="26"/>
      <c r="E2" s="26"/>
      <c r="F2" s="26"/>
      <c r="G2" s="26"/>
      <c r="H2" s="26"/>
      <c r="I2" s="26"/>
    </row>
    <row r="3" spans="1:9" ht="28.5" customHeight="1">
      <c r="A3" s="28" t="s">
        <v>35</v>
      </c>
      <c r="B3" s="29"/>
      <c r="C3" s="34" t="s">
        <v>18</v>
      </c>
      <c r="D3" s="35"/>
      <c r="E3" s="36"/>
      <c r="F3" s="34" t="s">
        <v>19</v>
      </c>
      <c r="G3" s="36"/>
      <c r="H3" s="37" t="s">
        <v>20</v>
      </c>
      <c r="I3" s="38"/>
    </row>
    <row r="4" spans="1:9" ht="45.75" customHeight="1">
      <c r="A4" s="30"/>
      <c r="B4" s="31"/>
      <c r="C4" s="39" t="s">
        <v>21</v>
      </c>
      <c r="D4" s="41" t="s">
        <v>22</v>
      </c>
      <c r="E4" s="42"/>
      <c r="F4" s="39" t="s">
        <v>23</v>
      </c>
      <c r="G4" s="39" t="s">
        <v>24</v>
      </c>
      <c r="H4" s="39" t="s">
        <v>25</v>
      </c>
      <c r="I4" s="23" t="s">
        <v>26</v>
      </c>
    </row>
    <row r="5" spans="1:9" ht="36.75" customHeight="1" thickBot="1">
      <c r="A5" s="32"/>
      <c r="B5" s="33"/>
      <c r="C5" s="40"/>
      <c r="D5" s="1" t="s">
        <v>27</v>
      </c>
      <c r="E5" s="1" t="s">
        <v>28</v>
      </c>
      <c r="F5" s="40"/>
      <c r="G5" s="40"/>
      <c r="H5" s="40"/>
      <c r="I5" s="24"/>
    </row>
    <row r="6" spans="1:9" ht="45" customHeight="1">
      <c r="A6" s="28" t="s">
        <v>29</v>
      </c>
      <c r="B6" s="28"/>
      <c r="C6" s="28"/>
      <c r="D6" s="28"/>
      <c r="E6" s="28"/>
      <c r="F6" s="28"/>
      <c r="G6" s="28"/>
      <c r="H6" s="28"/>
      <c r="I6" s="28"/>
    </row>
    <row r="7" spans="1:9" ht="12.95" customHeight="1">
      <c r="A7" s="2" t="s">
        <v>0</v>
      </c>
      <c r="B7" s="3" t="s">
        <v>31</v>
      </c>
      <c r="C7" s="9">
        <f>F7+H7</f>
        <v>18169</v>
      </c>
      <c r="D7" s="12">
        <f>G7+I7</f>
        <v>83983.900000000067</v>
      </c>
      <c r="E7" s="16">
        <f t="shared" ref="E7:E32" si="0">D7/C7*1000</f>
        <v>4622.3732731575801</v>
      </c>
      <c r="F7" s="9">
        <f>F9+F11+F13+F15+F17+F19+F21+F27+F37+F39+F41+F31+F25+F23+F29+F33+F35</f>
        <v>13623</v>
      </c>
      <c r="G7" s="12">
        <f>G9+G11+G13+G15+G17+G19+G21+G27+G41+G31+G25+G23+G29+G33+G35</f>
        <v>65977.699999999968</v>
      </c>
      <c r="H7" s="9">
        <f>H9+H11+H13+H15+H17+H19+H21+H27+H37+H39+H41+H31+H25+H23+H29+H33+H35</f>
        <v>4546</v>
      </c>
      <c r="I7" s="12">
        <f>I9+I11+I13+I15+I17+I19+I21+I27+I37+I39+I41+I31+I35</f>
        <v>18006.200000000095</v>
      </c>
    </row>
    <row r="8" spans="1:9" ht="12.95" customHeight="1">
      <c r="A8" s="4" t="s">
        <v>11</v>
      </c>
      <c r="B8" s="3" t="s">
        <v>32</v>
      </c>
      <c r="C8" s="9">
        <f t="shared" ref="C8:C15" si="1">F8+H8</f>
        <v>18963</v>
      </c>
      <c r="D8" s="12">
        <f t="shared" ref="D8:D28" si="2">G8+I8</f>
        <v>89086.9</v>
      </c>
      <c r="E8" s="16">
        <f t="shared" si="0"/>
        <v>4697.9328165374673</v>
      </c>
      <c r="F8" s="9">
        <f>F10+F12+F14+F16+F18+F20+F22+F28+F38+F40+F42+F32+F26+F24+F30+F34+F36</f>
        <v>14497</v>
      </c>
      <c r="G8" s="12">
        <f>G10+G12+G14+G16+G18+G20+G22+G28+G42+G32+G26+G24+G30+G34+G36</f>
        <v>74358.299999999988</v>
      </c>
      <c r="H8" s="9">
        <f>H10+H12+H14+H16+H18+H20+H22+H28+H38+H40+H42+H32+H26+H24+H30+H34+H36</f>
        <v>4466</v>
      </c>
      <c r="I8" s="12">
        <f>I10+I12+I14+I16+I18+I20+I22+I28+I38+I40+I42+I32+I36</f>
        <v>14728.600000000002</v>
      </c>
    </row>
    <row r="9" spans="1:9" ht="12.95" customHeight="1">
      <c r="A9" s="2" t="s">
        <v>1</v>
      </c>
      <c r="B9" s="3" t="s">
        <v>31</v>
      </c>
      <c r="C9" s="9">
        <f t="shared" si="1"/>
        <v>3104</v>
      </c>
      <c r="D9" s="12">
        <f t="shared" si="2"/>
        <v>20904.7</v>
      </c>
      <c r="E9" s="16">
        <f t="shared" si="0"/>
        <v>6734.7615979381453</v>
      </c>
      <c r="F9" s="10">
        <v>2158</v>
      </c>
      <c r="G9" s="13">
        <v>13055.1</v>
      </c>
      <c r="H9" s="9">
        <v>946</v>
      </c>
      <c r="I9" s="12">
        <v>7849.6</v>
      </c>
    </row>
    <row r="10" spans="1:9" ht="12.95" customHeight="1">
      <c r="A10" s="2"/>
      <c r="B10" s="3" t="s">
        <v>32</v>
      </c>
      <c r="C10" s="9">
        <f>F10+H10</f>
        <v>3292</v>
      </c>
      <c r="D10" s="12">
        <f t="shared" si="2"/>
        <v>23420.1</v>
      </c>
      <c r="E10" s="16">
        <f t="shared" si="0"/>
        <v>7114.2466585662205</v>
      </c>
      <c r="F10" s="10">
        <v>2049</v>
      </c>
      <c r="G10" s="13">
        <v>17571.8</v>
      </c>
      <c r="H10" s="9">
        <v>1243</v>
      </c>
      <c r="I10" s="12">
        <v>5848.3</v>
      </c>
    </row>
    <row r="11" spans="1:9" ht="12.95" customHeight="1">
      <c r="A11" s="2" t="s">
        <v>2</v>
      </c>
      <c r="B11" s="3" t="s">
        <v>31</v>
      </c>
      <c r="C11" s="9">
        <f t="shared" si="1"/>
        <v>3672</v>
      </c>
      <c r="D11" s="12">
        <f t="shared" si="2"/>
        <v>26873.3</v>
      </c>
      <c r="E11" s="16">
        <f t="shared" si="0"/>
        <v>7318.4368191721132</v>
      </c>
      <c r="F11" s="10">
        <v>2875</v>
      </c>
      <c r="G11" s="13">
        <v>22073.5</v>
      </c>
      <c r="H11" s="9">
        <v>797</v>
      </c>
      <c r="I11" s="12">
        <v>4799.8</v>
      </c>
    </row>
    <row r="12" spans="1:9" ht="12.95" customHeight="1">
      <c r="A12" s="5"/>
      <c r="B12" s="3" t="s">
        <v>32</v>
      </c>
      <c r="C12" s="9">
        <f>F12+H12</f>
        <v>3970</v>
      </c>
      <c r="D12" s="12">
        <f t="shared" si="2"/>
        <v>27969.7</v>
      </c>
      <c r="E12" s="16">
        <f t="shared" si="0"/>
        <v>7045.2644836272048</v>
      </c>
      <c r="F12" s="11">
        <v>3043</v>
      </c>
      <c r="G12" s="14">
        <v>23113.9</v>
      </c>
      <c r="H12" s="9">
        <v>927</v>
      </c>
      <c r="I12" s="12">
        <v>4855.8</v>
      </c>
    </row>
    <row r="13" spans="1:9" ht="12.95" customHeight="1">
      <c r="A13" s="6" t="s">
        <v>30</v>
      </c>
      <c r="B13" s="3" t="s">
        <v>31</v>
      </c>
      <c r="C13" s="9">
        <f t="shared" si="1"/>
        <v>2830</v>
      </c>
      <c r="D13" s="12">
        <f t="shared" si="2"/>
        <v>5493.4</v>
      </c>
      <c r="E13" s="16">
        <f t="shared" si="0"/>
        <v>1941.13074204947</v>
      </c>
      <c r="F13" s="11">
        <v>1218</v>
      </c>
      <c r="G13" s="14">
        <v>2572.6999999999998</v>
      </c>
      <c r="H13" s="9">
        <v>1612</v>
      </c>
      <c r="I13" s="12">
        <v>2920.7</v>
      </c>
    </row>
    <row r="14" spans="1:9" ht="12.95" customHeight="1">
      <c r="A14" s="7"/>
      <c r="B14" s="3" t="s">
        <v>32</v>
      </c>
      <c r="C14" s="9">
        <f>F14+H14</f>
        <v>2946</v>
      </c>
      <c r="D14" s="12">
        <f t="shared" si="2"/>
        <v>5725.9</v>
      </c>
      <c r="E14" s="16">
        <f t="shared" si="0"/>
        <v>1943.6184657162253</v>
      </c>
      <c r="F14" s="10">
        <v>2037</v>
      </c>
      <c r="G14" s="13">
        <v>3921.4</v>
      </c>
      <c r="H14" s="9">
        <v>909</v>
      </c>
      <c r="I14" s="12">
        <v>1804.5</v>
      </c>
    </row>
    <row r="15" spans="1:9" ht="12.95" customHeight="1">
      <c r="A15" s="8" t="s">
        <v>3</v>
      </c>
      <c r="B15" s="3" t="s">
        <v>31</v>
      </c>
      <c r="C15" s="9">
        <f t="shared" si="1"/>
        <v>5357</v>
      </c>
      <c r="D15" s="12">
        <f t="shared" si="2"/>
        <v>29279.8</v>
      </c>
      <c r="E15" s="16">
        <f t="shared" si="0"/>
        <v>5465.7084188911704</v>
      </c>
      <c r="F15" s="10">
        <v>4659</v>
      </c>
      <c r="G15" s="13">
        <v>27490.799999999999</v>
      </c>
      <c r="H15" s="9">
        <v>698</v>
      </c>
      <c r="I15" s="12">
        <v>1789</v>
      </c>
    </row>
    <row r="16" spans="1:9" ht="12.95" customHeight="1">
      <c r="A16" s="8"/>
      <c r="B16" s="3" t="s">
        <v>32</v>
      </c>
      <c r="C16" s="9">
        <f>F16+H16</f>
        <v>5545</v>
      </c>
      <c r="D16" s="12">
        <f t="shared" si="2"/>
        <v>30637</v>
      </c>
      <c r="E16" s="16">
        <f t="shared" si="0"/>
        <v>5525.1577998196581</v>
      </c>
      <c r="F16" s="10">
        <v>4474</v>
      </c>
      <c r="G16" s="13">
        <v>28651.3</v>
      </c>
      <c r="H16" s="9">
        <v>1071</v>
      </c>
      <c r="I16" s="12">
        <v>1985.7</v>
      </c>
    </row>
    <row r="17" spans="1:9" ht="12.95" customHeight="1">
      <c r="A17" s="2" t="s">
        <v>8</v>
      </c>
      <c r="B17" s="3" t="s">
        <v>31</v>
      </c>
      <c r="C17" s="9">
        <f t="shared" ref="C17:C42" si="3">F17+H17</f>
        <v>273</v>
      </c>
      <c r="D17" s="12">
        <f t="shared" si="2"/>
        <v>763.3</v>
      </c>
      <c r="E17" s="16">
        <f t="shared" si="0"/>
        <v>2795.9706959706959</v>
      </c>
      <c r="F17" s="10">
        <v>90</v>
      </c>
      <c r="G17" s="13">
        <v>265.8</v>
      </c>
      <c r="H17" s="9">
        <v>183</v>
      </c>
      <c r="I17" s="12">
        <v>497.5</v>
      </c>
    </row>
    <row r="18" spans="1:9" ht="12.95" customHeight="1">
      <c r="A18" s="2"/>
      <c r="B18" s="3" t="s">
        <v>32</v>
      </c>
      <c r="C18" s="9">
        <f t="shared" si="3"/>
        <v>317</v>
      </c>
      <c r="D18" s="12">
        <f t="shared" si="2"/>
        <v>782.5</v>
      </c>
      <c r="E18" s="16">
        <f t="shared" si="0"/>
        <v>2468.454258675079</v>
      </c>
      <c r="F18" s="10">
        <v>228</v>
      </c>
      <c r="G18" s="13">
        <v>637.6</v>
      </c>
      <c r="H18" s="10">
        <v>89</v>
      </c>
      <c r="I18" s="13">
        <v>144.9</v>
      </c>
    </row>
    <row r="19" spans="1:9" ht="12.95" customHeight="1">
      <c r="A19" s="2" t="s">
        <v>5</v>
      </c>
      <c r="B19" s="3" t="s">
        <v>31</v>
      </c>
      <c r="C19" s="9">
        <f t="shared" si="3"/>
        <v>162</v>
      </c>
      <c r="D19" s="12">
        <f t="shared" si="2"/>
        <v>134.9</v>
      </c>
      <c r="E19" s="16">
        <f t="shared" si="0"/>
        <v>832.71604938271605</v>
      </c>
      <c r="F19" s="10">
        <v>29</v>
      </c>
      <c r="G19" s="13">
        <v>23.9</v>
      </c>
      <c r="H19" s="10">
        <v>133</v>
      </c>
      <c r="I19" s="13">
        <v>111</v>
      </c>
    </row>
    <row r="20" spans="1:9" ht="12.95" customHeight="1">
      <c r="A20" s="2"/>
      <c r="B20" s="3" t="s">
        <v>32</v>
      </c>
      <c r="C20" s="9">
        <f t="shared" si="3"/>
        <v>44</v>
      </c>
      <c r="D20" s="12">
        <f t="shared" si="2"/>
        <v>39.200000000000003</v>
      </c>
      <c r="E20" s="16">
        <f t="shared" si="0"/>
        <v>890.90909090909099</v>
      </c>
      <c r="F20" s="10">
        <v>26</v>
      </c>
      <c r="G20" s="13">
        <v>21.7</v>
      </c>
      <c r="H20" s="9">
        <v>18</v>
      </c>
      <c r="I20" s="12">
        <v>17.5</v>
      </c>
    </row>
    <row r="21" spans="1:9" ht="12.95" customHeight="1">
      <c r="A21" s="2" t="s">
        <v>6</v>
      </c>
      <c r="B21" s="3" t="s">
        <v>31</v>
      </c>
      <c r="C21" s="9">
        <f t="shared" si="3"/>
        <v>290</v>
      </c>
      <c r="D21" s="12">
        <f t="shared" si="2"/>
        <v>113.1</v>
      </c>
      <c r="E21" s="16">
        <f t="shared" si="0"/>
        <v>389.99999999999994</v>
      </c>
      <c r="F21" s="10">
        <v>263</v>
      </c>
      <c r="G21" s="13">
        <v>99</v>
      </c>
      <c r="H21" s="10">
        <v>27</v>
      </c>
      <c r="I21" s="13">
        <v>14.1</v>
      </c>
    </row>
    <row r="22" spans="1:9" ht="12.95" customHeight="1">
      <c r="A22" s="2"/>
      <c r="B22" s="3" t="s">
        <v>32</v>
      </c>
      <c r="C22" s="9">
        <f t="shared" si="3"/>
        <v>165</v>
      </c>
      <c r="D22" s="12">
        <f t="shared" si="2"/>
        <v>69.400000000000006</v>
      </c>
      <c r="E22" s="16">
        <f t="shared" si="0"/>
        <v>420.60606060606062</v>
      </c>
      <c r="F22" s="10">
        <v>122</v>
      </c>
      <c r="G22" s="13">
        <v>56.7</v>
      </c>
      <c r="H22" s="10">
        <v>43</v>
      </c>
      <c r="I22" s="12">
        <v>12.7</v>
      </c>
    </row>
    <row r="23" spans="1:9" ht="12.95" customHeight="1">
      <c r="A23" s="2" t="s">
        <v>14</v>
      </c>
      <c r="B23" s="3" t="s">
        <v>31</v>
      </c>
      <c r="C23" s="9">
        <f t="shared" si="3"/>
        <v>248</v>
      </c>
      <c r="D23" s="12">
        <f>G23</f>
        <v>21.2</v>
      </c>
      <c r="E23" s="16">
        <f t="shared" si="0"/>
        <v>85.483870967741936</v>
      </c>
      <c r="F23" s="10">
        <v>248</v>
      </c>
      <c r="G23" s="13">
        <v>21.2</v>
      </c>
      <c r="H23" s="10">
        <v>0</v>
      </c>
      <c r="I23" s="12" t="s">
        <v>34</v>
      </c>
    </row>
    <row r="24" spans="1:9" ht="12.95" customHeight="1">
      <c r="A24" s="2"/>
      <c r="B24" s="3" t="s">
        <v>32</v>
      </c>
      <c r="C24" s="9">
        <f>F24+H24</f>
        <v>211</v>
      </c>
      <c r="D24" s="12">
        <f>G24</f>
        <v>17.5</v>
      </c>
      <c r="E24" s="16">
        <f t="shared" si="0"/>
        <v>82.93838862559241</v>
      </c>
      <c r="F24" s="10">
        <v>211</v>
      </c>
      <c r="G24" s="13">
        <v>17.5</v>
      </c>
      <c r="H24" s="10">
        <v>0</v>
      </c>
      <c r="I24" s="12" t="s">
        <v>34</v>
      </c>
    </row>
    <row r="25" spans="1:9" ht="12.95" customHeight="1">
      <c r="A25" s="2" t="s">
        <v>13</v>
      </c>
      <c r="B25" s="3" t="s">
        <v>31</v>
      </c>
      <c r="C25" s="9">
        <f>F25+H25</f>
        <v>675</v>
      </c>
      <c r="D25" s="12">
        <f>G25</f>
        <v>127.2</v>
      </c>
      <c r="E25" s="16">
        <f t="shared" si="0"/>
        <v>188.44444444444443</v>
      </c>
      <c r="F25" s="10">
        <v>675</v>
      </c>
      <c r="G25" s="13">
        <v>127.2</v>
      </c>
      <c r="H25" s="9">
        <v>0</v>
      </c>
      <c r="I25" s="12" t="s">
        <v>34</v>
      </c>
    </row>
    <row r="26" spans="1:9" ht="12.95" customHeight="1">
      <c r="A26" s="2"/>
      <c r="B26" s="3" t="s">
        <v>32</v>
      </c>
      <c r="C26" s="9">
        <f>F26+H26</f>
        <v>762</v>
      </c>
      <c r="D26" s="12">
        <f>G26</f>
        <v>143.9</v>
      </c>
      <c r="E26" s="16">
        <f t="shared" si="0"/>
        <v>188.84514435695539</v>
      </c>
      <c r="F26" s="10">
        <v>762</v>
      </c>
      <c r="G26" s="13">
        <v>143.9</v>
      </c>
      <c r="H26" s="9">
        <v>0</v>
      </c>
      <c r="I26" s="12" t="s">
        <v>34</v>
      </c>
    </row>
    <row r="27" spans="1:9" ht="12.95" customHeight="1">
      <c r="A27" s="2" t="s">
        <v>4</v>
      </c>
      <c r="B27" s="3" t="s">
        <v>31</v>
      </c>
      <c r="C27" s="9">
        <f t="shared" si="3"/>
        <v>167</v>
      </c>
      <c r="D27" s="12">
        <f t="shared" si="2"/>
        <v>81.199999999999989</v>
      </c>
      <c r="E27" s="16">
        <f t="shared" si="0"/>
        <v>486.22754491017957</v>
      </c>
      <c r="F27" s="10">
        <v>138</v>
      </c>
      <c r="G27" s="13">
        <v>66.099999999999994</v>
      </c>
      <c r="H27" s="10">
        <v>29</v>
      </c>
      <c r="I27" s="12">
        <v>15.1</v>
      </c>
    </row>
    <row r="28" spans="1:9" ht="12.95" customHeight="1">
      <c r="A28" s="2"/>
      <c r="B28" s="3" t="s">
        <v>32</v>
      </c>
      <c r="C28" s="9">
        <f t="shared" si="3"/>
        <v>172</v>
      </c>
      <c r="D28" s="12">
        <f t="shared" si="2"/>
        <v>89.4</v>
      </c>
      <c r="E28" s="16">
        <f t="shared" si="0"/>
        <v>519.76744186046517</v>
      </c>
      <c r="F28" s="10">
        <v>117</v>
      </c>
      <c r="G28" s="13">
        <v>38.4</v>
      </c>
      <c r="H28" s="10">
        <v>55</v>
      </c>
      <c r="I28" s="12">
        <v>51</v>
      </c>
    </row>
    <row r="29" spans="1:9" ht="12.95" customHeight="1">
      <c r="A29" s="2" t="s">
        <v>15</v>
      </c>
      <c r="B29" s="3" t="s">
        <v>31</v>
      </c>
      <c r="C29" s="9">
        <f t="shared" ref="C29:C36" si="4">F29+H29</f>
        <v>248</v>
      </c>
      <c r="D29" s="12">
        <f>G29</f>
        <v>21.2</v>
      </c>
      <c r="E29" s="16">
        <f t="shared" si="0"/>
        <v>85.483870967741936</v>
      </c>
      <c r="F29" s="10">
        <v>248</v>
      </c>
      <c r="G29" s="13">
        <v>21.2</v>
      </c>
      <c r="H29" s="10">
        <v>0</v>
      </c>
      <c r="I29" s="12" t="s">
        <v>34</v>
      </c>
    </row>
    <row r="30" spans="1:9" ht="12.95" customHeight="1">
      <c r="A30" s="2"/>
      <c r="B30" s="3" t="s">
        <v>32</v>
      </c>
      <c r="C30" s="9">
        <f t="shared" si="4"/>
        <v>211</v>
      </c>
      <c r="D30" s="12">
        <f>G30</f>
        <v>17.5</v>
      </c>
      <c r="E30" s="16">
        <f t="shared" si="0"/>
        <v>82.93838862559241</v>
      </c>
      <c r="F30" s="10">
        <v>211</v>
      </c>
      <c r="G30" s="13">
        <v>17.5</v>
      </c>
      <c r="H30" s="10">
        <v>0</v>
      </c>
      <c r="I30" s="12" t="s">
        <v>34</v>
      </c>
    </row>
    <row r="31" spans="1:9" ht="12.95" customHeight="1">
      <c r="A31" s="2" t="s">
        <v>12</v>
      </c>
      <c r="B31" s="3" t="s">
        <v>31</v>
      </c>
      <c r="C31" s="9">
        <f t="shared" si="4"/>
        <v>442</v>
      </c>
      <c r="D31" s="12">
        <f>G31+I31</f>
        <v>76.900000000000006</v>
      </c>
      <c r="E31" s="16">
        <f t="shared" si="0"/>
        <v>173.9819004524887</v>
      </c>
      <c r="F31" s="10">
        <v>380</v>
      </c>
      <c r="G31" s="12">
        <v>74.7</v>
      </c>
      <c r="H31" s="10">
        <v>62</v>
      </c>
      <c r="I31" s="12">
        <v>2.2000000000000002</v>
      </c>
    </row>
    <row r="32" spans="1:9" ht="12.95" customHeight="1">
      <c r="A32" s="2"/>
      <c r="B32" s="3" t="s">
        <v>32</v>
      </c>
      <c r="C32" s="9">
        <f t="shared" si="4"/>
        <v>424</v>
      </c>
      <c r="D32" s="12">
        <f>G32+I32</f>
        <v>73.2</v>
      </c>
      <c r="E32" s="16">
        <f t="shared" si="0"/>
        <v>172.64150943396228</v>
      </c>
      <c r="F32" s="10">
        <v>383</v>
      </c>
      <c r="G32" s="12">
        <v>72</v>
      </c>
      <c r="H32" s="10">
        <v>41</v>
      </c>
      <c r="I32" s="13">
        <v>1.2</v>
      </c>
    </row>
    <row r="33" spans="1:17" ht="12.95" customHeight="1">
      <c r="A33" s="2" t="s">
        <v>16</v>
      </c>
      <c r="B33" s="3" t="s">
        <v>31</v>
      </c>
      <c r="C33" s="9">
        <f t="shared" si="4"/>
        <v>552</v>
      </c>
      <c r="D33" s="12">
        <f>G33</f>
        <v>71.400000000000006</v>
      </c>
      <c r="E33" s="16">
        <f>D33/C33*1000</f>
        <v>129.34782608695653</v>
      </c>
      <c r="F33" s="10">
        <v>552</v>
      </c>
      <c r="G33" s="12">
        <v>71.400000000000006</v>
      </c>
      <c r="H33" s="10">
        <v>0</v>
      </c>
      <c r="I33" s="12" t="s">
        <v>34</v>
      </c>
    </row>
    <row r="34" spans="1:17" ht="12.95" customHeight="1">
      <c r="A34" s="2"/>
      <c r="B34" s="3" t="s">
        <v>32</v>
      </c>
      <c r="C34" s="9">
        <f t="shared" si="4"/>
        <v>762</v>
      </c>
      <c r="D34" s="12">
        <f>G34</f>
        <v>86.5</v>
      </c>
      <c r="E34" s="16">
        <f>D34/C34*1000</f>
        <v>113.51706036745406</v>
      </c>
      <c r="F34" s="10">
        <v>762</v>
      </c>
      <c r="G34" s="12">
        <v>86.5</v>
      </c>
      <c r="H34" s="10">
        <v>0</v>
      </c>
      <c r="I34" s="12" t="s">
        <v>34</v>
      </c>
    </row>
    <row r="35" spans="1:17" ht="12.95" customHeight="1">
      <c r="A35" s="2" t="s">
        <v>33</v>
      </c>
      <c r="B35" s="3" t="s">
        <v>31</v>
      </c>
      <c r="C35" s="9">
        <f t="shared" si="4"/>
        <v>51</v>
      </c>
      <c r="D35" s="12">
        <f>G35+I35</f>
        <v>12.299999999999999</v>
      </c>
      <c r="E35" s="16">
        <f>D35/C35*1000</f>
        <v>241.17647058823528</v>
      </c>
      <c r="F35" s="10">
        <v>48</v>
      </c>
      <c r="G35" s="13">
        <v>11.7</v>
      </c>
      <c r="H35" s="9">
        <v>3</v>
      </c>
      <c r="I35" s="12">
        <v>0.6</v>
      </c>
    </row>
    <row r="36" spans="1:17" ht="12.95" customHeight="1">
      <c r="A36" s="2"/>
      <c r="B36" s="3" t="s">
        <v>32</v>
      </c>
      <c r="C36" s="9">
        <f t="shared" si="4"/>
        <v>36</v>
      </c>
      <c r="D36" s="12">
        <f t="shared" ref="D36:D42" si="5">G36+I36</f>
        <v>4.3</v>
      </c>
      <c r="E36" s="16">
        <f t="shared" ref="E36:E42" si="6">D36/C36*1000</f>
        <v>119.44444444444444</v>
      </c>
      <c r="F36" s="10">
        <v>4</v>
      </c>
      <c r="G36" s="13">
        <v>0.5</v>
      </c>
      <c r="H36" s="9">
        <v>32</v>
      </c>
      <c r="I36" s="12">
        <v>3.8</v>
      </c>
    </row>
    <row r="37" spans="1:17" ht="12.95" customHeight="1">
      <c r="A37" s="2" t="s">
        <v>9</v>
      </c>
      <c r="B37" s="3" t="s">
        <v>31</v>
      </c>
      <c r="C37" s="9">
        <f t="shared" si="3"/>
        <v>18</v>
      </c>
      <c r="D37" s="12">
        <f>I37</f>
        <v>1.8</v>
      </c>
      <c r="E37" s="16">
        <f t="shared" si="6"/>
        <v>100</v>
      </c>
      <c r="F37" s="10">
        <v>0</v>
      </c>
      <c r="G37" s="12" t="s">
        <v>34</v>
      </c>
      <c r="H37" s="9">
        <v>18</v>
      </c>
      <c r="I37" s="12">
        <v>1.8</v>
      </c>
    </row>
    <row r="38" spans="1:17" ht="12.95" customHeight="1">
      <c r="A38" s="2"/>
      <c r="B38" s="3" t="s">
        <v>32</v>
      </c>
      <c r="C38" s="9">
        <f t="shared" si="3"/>
        <v>19</v>
      </c>
      <c r="D38" s="12">
        <f t="shared" ref="D38:D40" si="7">I38</f>
        <v>1.9</v>
      </c>
      <c r="E38" s="16">
        <f t="shared" si="6"/>
        <v>99.999999999999986</v>
      </c>
      <c r="F38" s="10">
        <v>0</v>
      </c>
      <c r="G38" s="12" t="s">
        <v>34</v>
      </c>
      <c r="H38" s="10">
        <v>19</v>
      </c>
      <c r="I38" s="13">
        <v>1.9</v>
      </c>
    </row>
    <row r="39" spans="1:17" ht="12.95" customHeight="1">
      <c r="A39" s="2" t="s">
        <v>7</v>
      </c>
      <c r="B39" s="3" t="s">
        <v>31</v>
      </c>
      <c r="C39" s="9">
        <f t="shared" si="3"/>
        <v>1</v>
      </c>
      <c r="D39" s="12">
        <f t="shared" si="7"/>
        <v>1E-10</v>
      </c>
      <c r="E39" s="16">
        <f t="shared" si="6"/>
        <v>1.0000000000000001E-7</v>
      </c>
      <c r="F39" s="10">
        <v>0</v>
      </c>
      <c r="G39" s="12" t="s">
        <v>34</v>
      </c>
      <c r="H39" s="10">
        <v>1</v>
      </c>
      <c r="I39" s="13">
        <v>1E-10</v>
      </c>
    </row>
    <row r="40" spans="1:17" ht="12.95" customHeight="1">
      <c r="A40" s="2"/>
      <c r="B40" s="3" t="s">
        <v>32</v>
      </c>
      <c r="C40" s="9">
        <f t="shared" si="3"/>
        <v>2</v>
      </c>
      <c r="D40" s="12">
        <f t="shared" si="7"/>
        <v>0.1</v>
      </c>
      <c r="E40" s="16">
        <f t="shared" si="6"/>
        <v>50</v>
      </c>
      <c r="F40" s="10">
        <v>0</v>
      </c>
      <c r="G40" s="12" t="s">
        <v>34</v>
      </c>
      <c r="H40" s="10">
        <v>2</v>
      </c>
      <c r="I40" s="13">
        <v>0.1</v>
      </c>
      <c r="K40" s="20"/>
      <c r="L40" s="21"/>
      <c r="M40" s="21"/>
      <c r="N40" s="21"/>
      <c r="O40" s="21"/>
      <c r="P40" s="21"/>
      <c r="Q40" s="21"/>
    </row>
    <row r="41" spans="1:17" ht="12.95" customHeight="1">
      <c r="A41" s="2" t="s">
        <v>10</v>
      </c>
      <c r="B41" s="3" t="s">
        <v>31</v>
      </c>
      <c r="C41" s="9">
        <f t="shared" si="3"/>
        <v>79</v>
      </c>
      <c r="D41" s="12">
        <f t="shared" si="5"/>
        <v>8.1999999999999993</v>
      </c>
      <c r="E41" s="16">
        <f t="shared" si="6"/>
        <v>103.79746835443036</v>
      </c>
      <c r="F41" s="10">
        <v>42</v>
      </c>
      <c r="G41" s="13">
        <v>3.4</v>
      </c>
      <c r="H41" s="10">
        <v>37</v>
      </c>
      <c r="I41" s="13">
        <v>4.8</v>
      </c>
    </row>
    <row r="42" spans="1:17" ht="12.95" customHeight="1">
      <c r="A42" s="2"/>
      <c r="B42" s="3" t="s">
        <v>32</v>
      </c>
      <c r="C42" s="9">
        <f t="shared" si="3"/>
        <v>85</v>
      </c>
      <c r="D42" s="12">
        <f t="shared" si="5"/>
        <v>8.7999999999999989</v>
      </c>
      <c r="E42" s="16">
        <f t="shared" si="6"/>
        <v>103.52941176470587</v>
      </c>
      <c r="F42" s="10">
        <v>68</v>
      </c>
      <c r="G42" s="13">
        <v>7.6</v>
      </c>
      <c r="H42" s="10">
        <v>17</v>
      </c>
      <c r="I42" s="13">
        <v>1.2</v>
      </c>
    </row>
    <row r="43" spans="1:17" ht="49.5" customHeight="1">
      <c r="A43" s="27" t="s">
        <v>38</v>
      </c>
      <c r="B43" s="27"/>
      <c r="C43" s="27"/>
      <c r="D43" s="27"/>
      <c r="E43" s="27"/>
      <c r="F43" s="27"/>
      <c r="G43" s="27"/>
      <c r="H43" s="27"/>
      <c r="I43" s="27"/>
      <c r="J43" s="17"/>
      <c r="K43" s="17"/>
    </row>
    <row r="44" spans="1:17" ht="21" customHeight="1">
      <c r="A44" s="22" t="s">
        <v>37</v>
      </c>
      <c r="B44" s="22"/>
      <c r="C44" s="22"/>
      <c r="D44" s="22"/>
      <c r="E44" s="22"/>
      <c r="F44" s="22"/>
      <c r="G44" s="22"/>
      <c r="H44" s="22"/>
      <c r="I44" s="22"/>
      <c r="J44" s="18"/>
      <c r="K44" s="18"/>
    </row>
    <row r="45" spans="1:17" ht="14.1" customHeight="1"/>
    <row r="46" spans="1:17" ht="14.1" customHeight="1">
      <c r="F46" s="19"/>
    </row>
    <row r="47" spans="1:17" ht="14.1" customHeight="1"/>
    <row r="48" spans="1:17" ht="14.1" customHeight="1"/>
    <row r="49" ht="14.1" customHeight="1"/>
    <row r="50" ht="14.1" customHeight="1"/>
    <row r="51" ht="14.1" customHeight="1"/>
    <row r="52" ht="14.1" customHeight="1"/>
    <row r="53" ht="14.1" customHeight="1"/>
  </sheetData>
  <mergeCells count="15">
    <mergeCell ref="A44:I44"/>
    <mergeCell ref="I4:I5"/>
    <mergeCell ref="A1:I1"/>
    <mergeCell ref="A2:I2"/>
    <mergeCell ref="A43:I43"/>
    <mergeCell ref="A6:I6"/>
    <mergeCell ref="A3:B5"/>
    <mergeCell ref="C3:E3"/>
    <mergeCell ref="F3:G3"/>
    <mergeCell ref="H3:I3"/>
    <mergeCell ref="H4:H5"/>
    <mergeCell ref="C4:C5"/>
    <mergeCell ref="D4:E4"/>
    <mergeCell ref="F4:F5"/>
    <mergeCell ref="G4:G5"/>
  </mergeCells>
  <phoneticPr fontId="0" type="noConversion"/>
  <printOptions horizontalCentered="1"/>
  <pageMargins left="0.78740157480314965" right="0.74803149606299213" top="0.67" bottom="0.89" header="0.51181102362204722" footer="0.59055118110236227"/>
  <pageSetup paperSize="9" orientation="portrait" r:id="rId1"/>
  <headerFooter alignWithMargins="0">
    <oddFooter>&amp;R&amp;9 257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257</vt:lpstr>
      <vt:lpstr>'str. 257'!Obszar_wydruku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Zbyszek Dobosz</dc:creator>
  <cp:lastModifiedBy>Zbigniew Dobosz</cp:lastModifiedBy>
  <cp:lastPrinted>2017-07-21T08:30:26Z</cp:lastPrinted>
  <dcterms:created xsi:type="dcterms:W3CDTF">2003-07-08T13:56:14Z</dcterms:created>
  <dcterms:modified xsi:type="dcterms:W3CDTF">2017-07-28T07:25:44Z</dcterms:modified>
</cp:coreProperties>
</file>