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5"/>
  <workbookPr defaultThemeVersion="124226"/>
  <mc:AlternateContent xmlns:mc="http://schemas.openxmlformats.org/markup-compatibility/2006">
    <mc:Choice Requires="x15">
      <x15ac:absPath xmlns:x15ac="http://schemas.microsoft.com/office/spreadsheetml/2010/11/ac" url="\\vmfrze01\ote\!!!Publikacje i opracowania sygnalne\INFORMACJE SYGNALNE - RUCH ORAZ WYDATKI\2022\2022 IV kwartał\"/>
    </mc:Choice>
  </mc:AlternateContent>
  <xr:revisionPtr revIDLastSave="0" documentId="13_ncr:1_{0D5E7851-39D0-4ABD-8355-E9F02E4331F8}" xr6:coauthVersionLast="36" xr6:coauthVersionMax="36" xr10:uidLastSave="{00000000-0000-0000-0000-000000000000}"/>
  <bookViews>
    <workbookView xWindow="0" yWindow="0" windowWidth="29070" windowHeight="15870" firstSheet="1" activeTab="1" xr2:uid="{00000000-000D-0000-FFFF-FFFF00000000}"/>
  </bookViews>
  <sheets>
    <sheet name="ruch graniczny (surowe)" sheetId="7" state="hidden" r:id="rId1"/>
    <sheet name="Spis wykresów" sheetId="11" r:id="rId2"/>
    <sheet name="Wykres 1" sheetId="8" r:id="rId3"/>
    <sheet name="Wykres 2" sheetId="9" r:id="rId4"/>
    <sheet name="Wykres 3" sheetId="10" r:id="rId5"/>
  </sheets>
  <definedNames>
    <definedName name="_xlnm._FilterDatabase" localSheetId="0" hidden="1">'ruch graniczny (surowe)'!$A$6:$BO$18</definedName>
    <definedName name="_xlnm._FilterDatabase" localSheetId="2" hidden="1">'Wykres 1'!#REF!</definedName>
    <definedName name="_xlnm.Print_Area" localSheetId="0">'ruch graniczny (surowe)'!#REF!</definedName>
    <definedName name="_xlnm.Print_Area" localSheetId="2">'Wykres 1'!#REF!</definedName>
    <definedName name="_xlnm.Print_Titles" localSheetId="2">'Wykres 1'!#REF!</definedName>
  </definedNames>
  <calcPr calcId="191029"/>
</workbook>
</file>

<file path=xl/calcChain.xml><?xml version="1.0" encoding="utf-8"?>
<calcChain xmlns="http://schemas.openxmlformats.org/spreadsheetml/2006/main">
  <c r="J12" i="7" l="1"/>
  <c r="H12" i="7" s="1"/>
  <c r="I12" i="7"/>
  <c r="I7" i="7" s="1"/>
  <c r="G12" i="7"/>
  <c r="G7" i="7" s="1"/>
  <c r="F12" i="7"/>
  <c r="H16" i="7"/>
  <c r="H15" i="7"/>
  <c r="H14" i="7"/>
  <c r="H13" i="7"/>
  <c r="E16" i="7"/>
  <c r="E15" i="7"/>
  <c r="D15" i="7" s="1"/>
  <c r="E14" i="7"/>
  <c r="E13" i="7"/>
  <c r="D13" i="7"/>
  <c r="D16" i="7" l="1"/>
  <c r="D14" i="7"/>
  <c r="E12" i="7"/>
  <c r="I6" i="7"/>
  <c r="D12" i="7"/>
  <c r="F7" i="7"/>
  <c r="F6" i="7" s="1"/>
  <c r="J7" i="7"/>
  <c r="J6" i="7" s="1"/>
  <c r="G6" i="7"/>
  <c r="E6" i="7" s="1"/>
  <c r="H7" i="7" l="1"/>
  <c r="H6" i="7"/>
  <c r="D6" i="7" s="1"/>
  <c r="E7" i="7"/>
  <c r="AR15" i="7"/>
  <c r="W31" i="7"/>
  <c r="V31" i="7"/>
  <c r="T31" i="7"/>
  <c r="S31" i="7"/>
  <c r="H31" i="7"/>
  <c r="U31" i="7" s="1"/>
  <c r="E31" i="7"/>
  <c r="R31" i="7" s="1"/>
  <c r="W30" i="7"/>
  <c r="V30" i="7"/>
  <c r="T30" i="7"/>
  <c r="S30" i="7"/>
  <c r="H30" i="7"/>
  <c r="U30" i="7" s="1"/>
  <c r="E30" i="7"/>
  <c r="W29" i="7"/>
  <c r="V29" i="7"/>
  <c r="T29" i="7"/>
  <c r="S29" i="7"/>
  <c r="H29" i="7"/>
  <c r="U29" i="7" s="1"/>
  <c r="E29" i="7"/>
  <c r="R29" i="7" s="1"/>
  <c r="W28" i="7"/>
  <c r="V28" i="7"/>
  <c r="T28" i="7"/>
  <c r="S28" i="7"/>
  <c r="H28" i="7"/>
  <c r="U28" i="7" s="1"/>
  <c r="E28" i="7"/>
  <c r="W27" i="7"/>
  <c r="V27" i="7"/>
  <c r="T27" i="7"/>
  <c r="S27" i="7"/>
  <c r="H27" i="7"/>
  <c r="U27" i="7" s="1"/>
  <c r="E27" i="7"/>
  <c r="R27" i="7" s="1"/>
  <c r="W26" i="7"/>
  <c r="V26" i="7"/>
  <c r="T26" i="7"/>
  <c r="S26" i="7"/>
  <c r="H26" i="7"/>
  <c r="E26" i="7"/>
  <c r="R26" i="7" s="1"/>
  <c r="J25" i="7"/>
  <c r="I25" i="7"/>
  <c r="V25" i="7" s="1"/>
  <c r="G25" i="7"/>
  <c r="F25" i="7"/>
  <c r="W24" i="7"/>
  <c r="V24" i="7"/>
  <c r="T24" i="7"/>
  <c r="S24" i="7"/>
  <c r="H24" i="7"/>
  <c r="U24" i="7" s="1"/>
  <c r="E24" i="7"/>
  <c r="W23" i="7"/>
  <c r="V23" i="7"/>
  <c r="T23" i="7"/>
  <c r="S23" i="7"/>
  <c r="H23" i="7"/>
  <c r="U23" i="7" s="1"/>
  <c r="E23" i="7"/>
  <c r="R23" i="7" s="1"/>
  <c r="W22" i="7"/>
  <c r="V22" i="7"/>
  <c r="T22" i="7"/>
  <c r="S22" i="7"/>
  <c r="H22" i="7"/>
  <c r="U22" i="7" s="1"/>
  <c r="E22" i="7"/>
  <c r="J21" i="7"/>
  <c r="I21" i="7"/>
  <c r="V21" i="7" s="1"/>
  <c r="G21" i="7"/>
  <c r="T21" i="7" s="1"/>
  <c r="F21" i="7"/>
  <c r="AU18" i="7"/>
  <c r="AT18" i="7"/>
  <c r="AS18" i="7"/>
  <c r="AR18" i="7"/>
  <c r="AQ18" i="7"/>
  <c r="AP18" i="7"/>
  <c r="AO18" i="7"/>
  <c r="AI18" i="7"/>
  <c r="AH18" i="7"/>
  <c r="AG18" i="7"/>
  <c r="AF18" i="7"/>
  <c r="AE18" i="7"/>
  <c r="AD18" i="7"/>
  <c r="AU17" i="7"/>
  <c r="AT17" i="7"/>
  <c r="AS17" i="7"/>
  <c r="AR17" i="7"/>
  <c r="AQ17" i="7"/>
  <c r="AP17" i="7"/>
  <c r="AO17" i="7"/>
  <c r="AI17" i="7"/>
  <c r="AH17" i="7"/>
  <c r="AG17" i="7"/>
  <c r="AF17" i="7"/>
  <c r="AE17" i="7"/>
  <c r="AD17" i="7"/>
  <c r="AI16" i="7"/>
  <c r="AH16" i="7"/>
  <c r="AG16" i="7"/>
  <c r="AF16" i="7"/>
  <c r="AE16" i="7"/>
  <c r="AD16" i="7"/>
  <c r="AI15" i="7"/>
  <c r="AH15" i="7"/>
  <c r="AG15" i="7"/>
  <c r="AF15" i="7"/>
  <c r="AE15" i="7"/>
  <c r="AD15" i="7"/>
  <c r="AI14" i="7"/>
  <c r="AH14" i="7"/>
  <c r="AG14" i="7"/>
  <c r="AF14" i="7"/>
  <c r="AE14" i="7"/>
  <c r="AD14" i="7"/>
  <c r="AI13" i="7"/>
  <c r="AF13" i="7"/>
  <c r="AE13" i="7"/>
  <c r="AD13" i="7"/>
  <c r="AU11" i="7"/>
  <c r="AT11" i="7"/>
  <c r="AS11" i="7"/>
  <c r="AR11" i="7"/>
  <c r="AQ11" i="7"/>
  <c r="AP11" i="7"/>
  <c r="AO11" i="7"/>
  <c r="AI11" i="7"/>
  <c r="AH11" i="7"/>
  <c r="AG11" i="7"/>
  <c r="AF11" i="7"/>
  <c r="AE11" i="7"/>
  <c r="AD11" i="7"/>
  <c r="AU10" i="7"/>
  <c r="AT10" i="7"/>
  <c r="AS10" i="7"/>
  <c r="AR10" i="7"/>
  <c r="AQ10" i="7"/>
  <c r="AP10" i="7"/>
  <c r="AO10" i="7"/>
  <c r="AI10" i="7"/>
  <c r="AH10" i="7"/>
  <c r="AG10" i="7"/>
  <c r="AF10" i="7"/>
  <c r="AE10" i="7"/>
  <c r="AD10" i="7"/>
  <c r="AU9" i="7"/>
  <c r="AT9" i="7"/>
  <c r="AS9" i="7"/>
  <c r="AR9" i="7"/>
  <c r="AQ9" i="7"/>
  <c r="AP9" i="7"/>
  <c r="AO9" i="7"/>
  <c r="AI9" i="7"/>
  <c r="AH9" i="7"/>
  <c r="AG9" i="7"/>
  <c r="AF9" i="7"/>
  <c r="AE9" i="7"/>
  <c r="AD9" i="7"/>
  <c r="AU8" i="7"/>
  <c r="AT8" i="7"/>
  <c r="AS8" i="7"/>
  <c r="AR8" i="7"/>
  <c r="AQ8" i="7"/>
  <c r="AP8" i="7"/>
  <c r="AO8" i="7"/>
  <c r="AI8" i="7"/>
  <c r="AH8" i="7"/>
  <c r="AG8" i="7"/>
  <c r="AF8" i="7"/>
  <c r="AE8" i="7"/>
  <c r="AD8" i="7"/>
  <c r="D7" i="7" l="1"/>
  <c r="D22" i="7"/>
  <c r="Q22" i="7" s="1"/>
  <c r="D24" i="7"/>
  <c r="Q24" i="7" s="1"/>
  <c r="D30" i="7"/>
  <c r="Q30" i="7" s="1"/>
  <c r="D28" i="7"/>
  <c r="Q28" i="7" s="1"/>
  <c r="AO15" i="7"/>
  <c r="AS15" i="7"/>
  <c r="AD7" i="7"/>
  <c r="AE7" i="7"/>
  <c r="AF7" i="7"/>
  <c r="AI6" i="7"/>
  <c r="AH6" i="7"/>
  <c r="AG6" i="7"/>
  <c r="AD12" i="7"/>
  <c r="AP12" i="7"/>
  <c r="AE12" i="7"/>
  <c r="AH12" i="7"/>
  <c r="AG12" i="7"/>
  <c r="AS12" i="7"/>
  <c r="AI12" i="7"/>
  <c r="AF12" i="7"/>
  <c r="T25" i="7"/>
  <c r="AT13" i="7"/>
  <c r="AU13" i="7"/>
  <c r="AQ13" i="7"/>
  <c r="AG13" i="7"/>
  <c r="AH13" i="7"/>
  <c r="U26" i="7"/>
  <c r="AS14" i="7"/>
  <c r="AO14" i="7"/>
  <c r="AR14" i="7"/>
  <c r="AT14" i="7"/>
  <c r="AP14" i="7"/>
  <c r="AU14" i="7"/>
  <c r="AQ14" i="7"/>
  <c r="AU16" i="7"/>
  <c r="AQ16" i="7"/>
  <c r="AT16" i="7"/>
  <c r="AP16" i="7"/>
  <c r="AR16" i="7"/>
  <c r="AS16" i="7"/>
  <c r="AO16" i="7"/>
  <c r="AR13" i="7"/>
  <c r="AP15" i="7"/>
  <c r="AT15" i="7"/>
  <c r="AO13" i="7"/>
  <c r="AS13" i="7"/>
  <c r="AQ15" i="7"/>
  <c r="AU15" i="7"/>
  <c r="AP13" i="7"/>
  <c r="D26" i="7"/>
  <c r="Q26" i="7" s="1"/>
  <c r="G20" i="7"/>
  <c r="T20" i="7" s="1"/>
  <c r="R24" i="7"/>
  <c r="R30" i="7"/>
  <c r="R22" i="7"/>
  <c r="R28" i="7"/>
  <c r="W21" i="7"/>
  <c r="J20" i="7"/>
  <c r="S21" i="7"/>
  <c r="E21" i="7"/>
  <c r="F20" i="7"/>
  <c r="W25" i="7"/>
  <c r="H25" i="7"/>
  <c r="U25" i="7" s="1"/>
  <c r="S25" i="7"/>
  <c r="E25" i="7"/>
  <c r="I20" i="7"/>
  <c r="H21" i="7"/>
  <c r="U21" i="7" s="1"/>
  <c r="D23" i="7"/>
  <c r="Q23" i="7" s="1"/>
  <c r="D27" i="7"/>
  <c r="Q27" i="7" s="1"/>
  <c r="D29" i="7"/>
  <c r="Q29" i="7" s="1"/>
  <c r="D31" i="7"/>
  <c r="Q31" i="7" s="1"/>
  <c r="G19" i="7" l="1"/>
  <c r="T19" i="7" s="1"/>
  <c r="AU7" i="7"/>
  <c r="AQ7" i="7"/>
  <c r="AT7" i="7"/>
  <c r="AR7" i="7"/>
  <c r="AO7" i="7"/>
  <c r="AP7" i="7"/>
  <c r="AH7" i="7"/>
  <c r="AG7" i="7"/>
  <c r="AS7" i="7"/>
  <c r="AI7" i="7"/>
  <c r="AE6" i="7"/>
  <c r="AD6" i="7"/>
  <c r="AF6" i="7"/>
  <c r="AU12" i="7"/>
  <c r="AQ12" i="7"/>
  <c r="AT12" i="7"/>
  <c r="AO12" i="7"/>
  <c r="AR12" i="7"/>
  <c r="I19" i="7"/>
  <c r="H20" i="7"/>
  <c r="U20" i="7" s="1"/>
  <c r="V20" i="7"/>
  <c r="W20" i="7"/>
  <c r="J19" i="7"/>
  <c r="W19" i="7" s="1"/>
  <c r="R21" i="7"/>
  <c r="D21" i="7"/>
  <c r="Q21" i="7" s="1"/>
  <c r="R25" i="7"/>
  <c r="D25" i="7"/>
  <c r="Q25" i="7" s="1"/>
  <c r="S20" i="7"/>
  <c r="E20" i="7"/>
  <c r="F19" i="7"/>
  <c r="AU6" i="7" l="1"/>
  <c r="AO6" i="7"/>
  <c r="AQ6" i="7"/>
  <c r="AT6" i="7"/>
  <c r="AR6" i="7"/>
  <c r="AS6" i="7"/>
  <c r="AP6" i="7"/>
  <c r="S19" i="7"/>
  <c r="E19" i="7"/>
  <c r="D20" i="7"/>
  <c r="Q20" i="7" s="1"/>
  <c r="R20" i="7"/>
  <c r="V19" i="7"/>
  <c r="H19" i="7"/>
  <c r="U19" i="7" s="1"/>
  <c r="R19" i="7" l="1"/>
  <c r="D19" i="7"/>
  <c r="Q19" i="7" s="1"/>
</calcChain>
</file>

<file path=xl/sharedStrings.xml><?xml version="1.0" encoding="utf-8"?>
<sst xmlns="http://schemas.openxmlformats.org/spreadsheetml/2006/main" count="186" uniqueCount="57">
  <si>
    <t>Rok</t>
  </si>
  <si>
    <t>Kwartał</t>
  </si>
  <si>
    <t>Granica</t>
  </si>
  <si>
    <t>Przekroczenia</t>
  </si>
  <si>
    <t>Ogółem</t>
  </si>
  <si>
    <t>Polacy</t>
  </si>
  <si>
    <t>cudzoziemcy</t>
  </si>
  <si>
    <t>z Polski</t>
  </si>
  <si>
    <t>do Polski</t>
  </si>
  <si>
    <t>razem</t>
  </si>
  <si>
    <t>lądowa</t>
  </si>
  <si>
    <t>granica zewnętrzna UE</t>
  </si>
  <si>
    <t>rosyjska</t>
  </si>
  <si>
    <t>białoruska</t>
  </si>
  <si>
    <t>ukraińska</t>
  </si>
  <si>
    <t>granica wewnętrzna UE</t>
  </si>
  <si>
    <t>litewska</t>
  </si>
  <si>
    <t>słowacka</t>
  </si>
  <si>
    <t>czeska</t>
  </si>
  <si>
    <t>niemiecka</t>
  </si>
  <si>
    <t>morska</t>
  </si>
  <si>
    <t>lotniska</t>
  </si>
  <si>
    <t>III</t>
  </si>
  <si>
    <t>w liczbach bezwzględnych</t>
  </si>
  <si>
    <t>Ruch graniczny</t>
  </si>
  <si>
    <r>
      <t xml:space="preserve">III wersja 12.11.2015 vol 7 </t>
    </r>
    <r>
      <rPr>
        <sz val="11"/>
        <color rgb="FFFF0000"/>
        <rFont val="Calibri"/>
        <family val="2"/>
        <charset val="238"/>
        <scheme val="minor"/>
      </rPr>
      <t>WERSJA WŁAŚCIWA</t>
    </r>
    <r>
      <rPr>
        <sz val="11"/>
        <color theme="1"/>
        <rFont val="Calibri"/>
        <family val="2"/>
        <charset val="238"/>
        <scheme val="minor"/>
      </rPr>
      <t>!</t>
    </r>
  </si>
  <si>
    <t>III 2016 / III 2015</t>
  </si>
  <si>
    <t>III 2015 / III 2014</t>
  </si>
  <si>
    <t xml:space="preserve">Wykres 1. </t>
  </si>
  <si>
    <t xml:space="preserve">Wykres 2. </t>
  </si>
  <si>
    <t xml:space="preserve">Wykres 3. </t>
  </si>
  <si>
    <t>Spis wykresów</t>
  </si>
  <si>
    <t>Cudzoziemcy</t>
  </si>
  <si>
    <t>Żywność i napoje bezalkoholowe</t>
  </si>
  <si>
    <t>Napoje alkoholowe</t>
  </si>
  <si>
    <t>Wyroby tytoniowe</t>
  </si>
  <si>
    <t>Towary nieżywnościowe</t>
  </si>
  <si>
    <t>Pozostałe wydatki (usługi)</t>
  </si>
  <si>
    <t>Powrót do spisu wykresów</t>
  </si>
  <si>
    <t>z Niemcami</t>
  </si>
  <si>
    <t>z Ukrainą</t>
  </si>
  <si>
    <t>z Czechami</t>
  </si>
  <si>
    <t>ze Słowacją</t>
  </si>
  <si>
    <t>z Litwą</t>
  </si>
  <si>
    <t>z Białorusią</t>
  </si>
  <si>
    <t>z Rosją</t>
  </si>
  <si>
    <t>Granica:</t>
  </si>
  <si>
    <t>na lotniskach</t>
  </si>
  <si>
    <t>Wydatki
w mln zł</t>
  </si>
  <si>
    <t>Przekroczenia granicy w tys.</t>
  </si>
  <si>
    <t>Wykres 3. Mały ruch graniczny cudzoziemców na granicy polsko-ukraińskiej według kwartałów</t>
  </si>
  <si>
    <t>Mały ruch graniczny cudzoziemców na granicy polsko-ukraińskiej według kwartałów</t>
  </si>
  <si>
    <t>Ruch graniczny oraz wydatki cudzoziemców w Polsce i Polaków za granicą w 4 kwartale 2022 r.</t>
  </si>
  <si>
    <t>Struktura wydatków ogółem cudzoziemców w Polsce i Polaków za granicą w 4 kwartale 2022 roku</t>
  </si>
  <si>
    <t>Struktura wydatków ogółem cudzoziemców w Polsce i Polaków za granicą według grup asortymentowych w 4 kwartale 2022 roku</t>
  </si>
  <si>
    <t>Wykres 1. Struktura wydatków ogółem cudzoziemców w Polsce i Polaków za granicą w 4 kwartale 2022 roku</t>
  </si>
  <si>
    <t>Wykres 2. Struktura wydatków ogółem cudzoziemców w Polsce i Polaków za granicą według grup asortymentowych w 4 kwartale 2022 roku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</si>
</sst>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\ _z_ł_-;\-* #,##0.00\ _z_ł_-;_-* &quot;-&quot;??\ _z_ł_-;_-@_-"/>
    <numFmt numFmtId="164" formatCode="0.0"/>
    <numFmt numFmtId="165" formatCode="#,##0.0"/>
    <numFmt numFmtId="166" formatCode="0.0%"/>
  </numFmts>
  <fonts count="22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1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9.5"/>
      <color theme="1"/>
      <name val="Fira Sans"/>
      <family val="2"/>
      <charset val="238"/>
    </font>
    <font>
      <sz val="9.5"/>
      <name val="Fira Sans"/>
      <family val="2"/>
      <charset val="238"/>
    </font>
    <font>
      <b/>
      <sz val="9.5"/>
      <name val="Fira Sans"/>
      <family val="2"/>
      <charset val="238"/>
    </font>
    <font>
      <b/>
      <sz val="9.5"/>
      <color theme="1"/>
      <name val="Fira Sans"/>
      <family val="2"/>
      <charset val="238"/>
    </font>
    <font>
      <u/>
      <sz val="9.5"/>
      <name val="Fira Sans"/>
      <family val="2"/>
      <charset val="238"/>
    </font>
    <font>
      <sz val="9"/>
      <name val="Fira Sans"/>
      <family val="2"/>
      <charset val="238"/>
    </font>
    <font>
      <sz val="11"/>
      <color rgb="FF000000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399975585192419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2" fillId="0" borderId="0"/>
    <xf numFmtId="0" fontId="2" fillId="0" borderId="0"/>
    <xf numFmtId="0" fontId="9" fillId="0" borderId="0"/>
    <xf numFmtId="0" fontId="7" fillId="0" borderId="0">
      <alignment wrapText="1"/>
    </xf>
    <xf numFmtId="43" fontId="13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174">
    <xf numFmtId="0" fontId="0" fillId="0" borderId="0" xfId="0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left" vertical="center" indent="1"/>
    </xf>
    <xf numFmtId="0" fontId="3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 indent="1"/>
    </xf>
    <xf numFmtId="3" fontId="0" fillId="0" borderId="0" xfId="0" applyNumberFormat="1"/>
    <xf numFmtId="164" fontId="0" fillId="0" borderId="0" xfId="0" applyNumberFormat="1"/>
    <xf numFmtId="0" fontId="0" fillId="0" borderId="0" xfId="0" applyFill="1" applyBorder="1"/>
    <xf numFmtId="0" fontId="0" fillId="3" borderId="0" xfId="0" applyFill="1"/>
    <xf numFmtId="0" fontId="3" fillId="4" borderId="3" xfId="0" applyFont="1" applyFill="1" applyBorder="1" applyAlignment="1">
      <alignment horizontal="left" vertical="center" indent="2"/>
    </xf>
    <xf numFmtId="0" fontId="3" fillId="4" borderId="3" xfId="0" applyFont="1" applyFill="1" applyBorder="1" applyAlignment="1">
      <alignment horizontal="left" vertical="center" indent="3"/>
    </xf>
    <xf numFmtId="0" fontId="10" fillId="0" borderId="3" xfId="0" applyFont="1" applyBorder="1" applyAlignment="1">
      <alignment horizontal="left" vertical="center" indent="2"/>
    </xf>
    <xf numFmtId="0" fontId="10" fillId="0" borderId="3" xfId="0" applyFont="1" applyBorder="1" applyAlignment="1">
      <alignment horizontal="left" vertical="center" indent="3"/>
    </xf>
    <xf numFmtId="0" fontId="10" fillId="5" borderId="3" xfId="0" applyFont="1" applyFill="1" applyBorder="1" applyAlignment="1">
      <alignment horizontal="left" vertical="center" indent="3"/>
    </xf>
    <xf numFmtId="3" fontId="5" fillId="0" borderId="0" xfId="0" applyNumberFormat="1" applyFont="1"/>
    <xf numFmtId="0" fontId="0" fillId="0" borderId="11" xfId="0" applyBorder="1"/>
    <xf numFmtId="164" fontId="0" fillId="0" borderId="12" xfId="0" applyNumberFormat="1" applyBorder="1"/>
    <xf numFmtId="2" fontId="0" fillId="0" borderId="0" xfId="0" applyNumberFormat="1"/>
    <xf numFmtId="2" fontId="0" fillId="0" borderId="11" xfId="0" applyNumberFormat="1" applyBorder="1"/>
    <xf numFmtId="2" fontId="0" fillId="0" borderId="12" xfId="0" applyNumberFormat="1" applyBorder="1"/>
    <xf numFmtId="0" fontId="3" fillId="0" borderId="15" xfId="0" applyFont="1" applyFill="1" applyBorder="1" applyAlignment="1">
      <alignment horizontal="left" vertical="center"/>
    </xf>
    <xf numFmtId="0" fontId="3" fillId="0" borderId="14" xfId="0" applyFont="1" applyFill="1" applyBorder="1" applyAlignment="1">
      <alignment horizontal="left" vertical="center" indent="1"/>
    </xf>
    <xf numFmtId="0" fontId="3" fillId="0" borderId="11" xfId="0" applyFont="1" applyFill="1" applyBorder="1" applyAlignment="1">
      <alignment horizontal="left" vertical="center" indent="1"/>
    </xf>
    <xf numFmtId="0" fontId="3" fillId="2" borderId="14" xfId="0" applyFont="1" applyFill="1" applyBorder="1" applyAlignment="1">
      <alignment horizontal="left" vertical="center" indent="2"/>
    </xf>
    <xf numFmtId="0" fontId="3" fillId="2" borderId="14" xfId="0" applyFont="1" applyFill="1" applyBorder="1" applyAlignment="1">
      <alignment horizontal="left" vertical="center" indent="3"/>
    </xf>
    <xf numFmtId="0" fontId="10" fillId="9" borderId="14" xfId="0" applyFont="1" applyFill="1" applyBorder="1" applyAlignment="1">
      <alignment horizontal="left" vertical="center" indent="2"/>
    </xf>
    <xf numFmtId="3" fontId="8" fillId="9" borderId="2" xfId="0" applyNumberFormat="1" applyFont="1" applyFill="1" applyBorder="1"/>
    <xf numFmtId="165" fontId="8" fillId="9" borderId="2" xfId="0" applyNumberFormat="1" applyFont="1" applyFill="1" applyBorder="1"/>
    <xf numFmtId="3" fontId="8" fillId="0" borderId="18" xfId="0" applyNumberFormat="1" applyFont="1" applyFill="1" applyBorder="1"/>
    <xf numFmtId="3" fontId="0" fillId="0" borderId="2" xfId="0" applyNumberFormat="1" applyBorder="1"/>
    <xf numFmtId="3" fontId="8" fillId="0" borderId="2" xfId="0" applyNumberFormat="1" applyFont="1" applyFill="1" applyBorder="1"/>
    <xf numFmtId="165" fontId="8" fillId="0" borderId="2" xfId="0" applyNumberFormat="1" applyFont="1" applyFill="1" applyBorder="1"/>
    <xf numFmtId="0" fontId="6" fillId="10" borderId="14" xfId="0" applyFont="1" applyFill="1" applyBorder="1" applyAlignment="1">
      <alignment horizontal="left" vertical="center" indent="3"/>
    </xf>
    <xf numFmtId="3" fontId="8" fillId="10" borderId="2" xfId="0" applyNumberFormat="1" applyFont="1" applyFill="1" applyBorder="1"/>
    <xf numFmtId="165" fontId="8" fillId="10" borderId="2" xfId="0" applyNumberFormat="1" applyFont="1" applyFill="1" applyBorder="1"/>
    <xf numFmtId="0" fontId="6" fillId="6" borderId="14" xfId="0" applyFont="1" applyFill="1" applyBorder="1" applyAlignment="1">
      <alignment horizontal="left" vertical="center" indent="3"/>
    </xf>
    <xf numFmtId="3" fontId="8" fillId="6" borderId="2" xfId="0" applyNumberFormat="1" applyFont="1" applyFill="1" applyBorder="1"/>
    <xf numFmtId="165" fontId="8" fillId="6" borderId="2" xfId="0" applyNumberFormat="1" applyFont="1" applyFill="1" applyBorder="1"/>
    <xf numFmtId="0" fontId="10" fillId="11" borderId="14" xfId="0" applyFont="1" applyFill="1" applyBorder="1" applyAlignment="1">
      <alignment horizontal="left" vertical="center" indent="3"/>
    </xf>
    <xf numFmtId="3" fontId="8" fillId="11" borderId="2" xfId="0" applyNumberFormat="1" applyFont="1" applyFill="1" applyBorder="1"/>
    <xf numFmtId="165" fontId="8" fillId="11" borderId="2" xfId="0" applyNumberFormat="1" applyFont="1" applyFill="1" applyBorder="1"/>
    <xf numFmtId="0" fontId="10" fillId="8" borderId="14" xfId="0" applyFont="1" applyFill="1" applyBorder="1" applyAlignment="1">
      <alignment horizontal="left" vertical="center" indent="3"/>
    </xf>
    <xf numFmtId="3" fontId="8" fillId="8" borderId="2" xfId="0" applyNumberFormat="1" applyFont="1" applyFill="1" applyBorder="1"/>
    <xf numFmtId="165" fontId="8" fillId="8" borderId="2" xfId="0" applyNumberFormat="1" applyFont="1" applyFill="1" applyBorder="1"/>
    <xf numFmtId="0" fontId="3" fillId="0" borderId="2" xfId="0" applyFont="1" applyBorder="1" applyAlignment="1">
      <alignment horizontal="center" vertical="center"/>
    </xf>
    <xf numFmtId="165" fontId="11" fillId="6" borderId="2" xfId="0" applyNumberFormat="1" applyFont="1" applyFill="1" applyBorder="1"/>
    <xf numFmtId="165" fontId="11" fillId="11" borderId="2" xfId="0" applyNumberFormat="1" applyFont="1" applyFill="1" applyBorder="1"/>
    <xf numFmtId="165" fontId="11" fillId="8" borderId="2" xfId="0" applyNumberFormat="1" applyFont="1" applyFill="1" applyBorder="1"/>
    <xf numFmtId="3" fontId="0" fillId="0" borderId="2" xfId="0" applyNumberFormat="1" applyFill="1" applyBorder="1"/>
    <xf numFmtId="3" fontId="11" fillId="6" borderId="2" xfId="0" applyNumberFormat="1" applyFont="1" applyFill="1" applyBorder="1"/>
    <xf numFmtId="3" fontId="11" fillId="11" borderId="2" xfId="0" applyNumberFormat="1" applyFont="1" applyFill="1" applyBorder="1"/>
    <xf numFmtId="3" fontId="11" fillId="8" borderId="2" xfId="0" applyNumberFormat="1" applyFont="1" applyFill="1" applyBorder="1"/>
    <xf numFmtId="3" fontId="1" fillId="2" borderId="2" xfId="4" applyNumberFormat="1" applyFont="1" applyFill="1" applyBorder="1" applyAlignment="1" applyProtection="1">
      <alignment horizontal="right" vertical="top" wrapText="1"/>
    </xf>
    <xf numFmtId="3" fontId="0" fillId="10" borderId="2" xfId="0" applyNumberFormat="1" applyFont="1" applyFill="1" applyBorder="1"/>
    <xf numFmtId="3" fontId="12" fillId="6" borderId="2" xfId="0" applyNumberFormat="1" applyFont="1" applyFill="1" applyBorder="1"/>
    <xf numFmtId="3" fontId="12" fillId="11" borderId="2" xfId="0" applyNumberFormat="1" applyFont="1" applyFill="1" applyBorder="1"/>
    <xf numFmtId="3" fontId="12" fillId="8" borderId="2" xfId="0" applyNumberFormat="1" applyFont="1" applyFill="1" applyBorder="1"/>
    <xf numFmtId="3" fontId="4" fillId="2" borderId="2" xfId="4" applyNumberFormat="1" applyFont="1" applyFill="1" applyBorder="1" applyAlignment="1" applyProtection="1">
      <alignment horizontal="right" vertical="top" wrapText="1"/>
    </xf>
    <xf numFmtId="3" fontId="8" fillId="0" borderId="17" xfId="0" applyNumberFormat="1" applyFont="1" applyFill="1" applyBorder="1"/>
    <xf numFmtId="3" fontId="0" fillId="0" borderId="22" xfId="0" applyNumberFormat="1" applyFont="1" applyFill="1" applyBorder="1"/>
    <xf numFmtId="3" fontId="1" fillId="2" borderId="22" xfId="4" applyNumberFormat="1" applyFont="1" applyFill="1" applyBorder="1" applyAlignment="1" applyProtection="1">
      <alignment horizontal="right" vertical="top" wrapText="1"/>
    </xf>
    <xf numFmtId="3" fontId="8" fillId="9" borderId="22" xfId="0" applyNumberFormat="1" applyFont="1" applyFill="1" applyBorder="1"/>
    <xf numFmtId="3" fontId="8" fillId="0" borderId="19" xfId="0" applyNumberFormat="1" applyFont="1" applyFill="1" applyBorder="1"/>
    <xf numFmtId="3" fontId="0" fillId="0" borderId="19" xfId="0" applyNumberFormat="1" applyFont="1" applyFill="1" applyBorder="1"/>
    <xf numFmtId="3" fontId="0" fillId="0" borderId="19" xfId="0" applyNumberFormat="1" applyBorder="1"/>
    <xf numFmtId="3" fontId="0" fillId="0" borderId="24" xfId="0" applyNumberFormat="1" applyFont="1" applyFill="1" applyBorder="1"/>
    <xf numFmtId="3" fontId="0" fillId="10" borderId="22" xfId="0" applyNumberFormat="1" applyFont="1" applyFill="1" applyBorder="1"/>
    <xf numFmtId="3" fontId="12" fillId="6" borderId="22" xfId="0" applyNumberFormat="1" applyFont="1" applyFill="1" applyBorder="1"/>
    <xf numFmtId="3" fontId="12" fillId="11" borderId="22" xfId="0" applyNumberFormat="1" applyFont="1" applyFill="1" applyBorder="1"/>
    <xf numFmtId="3" fontId="12" fillId="8" borderId="22" xfId="0" applyNumberFormat="1" applyFont="1" applyFill="1" applyBorder="1"/>
    <xf numFmtId="3" fontId="8" fillId="0" borderId="22" xfId="0" applyNumberFormat="1" applyFont="1" applyFill="1" applyBorder="1"/>
    <xf numFmtId="165" fontId="8" fillId="0" borderId="18" xfId="0" applyNumberFormat="1" applyFont="1" applyFill="1" applyBorder="1"/>
    <xf numFmtId="165" fontId="8" fillId="0" borderId="17" xfId="0" applyNumberFormat="1" applyFont="1" applyFill="1" applyBorder="1"/>
    <xf numFmtId="165" fontId="8" fillId="0" borderId="22" xfId="0" applyNumberFormat="1" applyFont="1" applyFill="1" applyBorder="1"/>
    <xf numFmtId="165" fontId="1" fillId="2" borderId="2" xfId="4" applyNumberFormat="1" applyFont="1" applyFill="1" applyBorder="1" applyAlignment="1" applyProtection="1">
      <alignment horizontal="right" vertical="top" wrapText="1"/>
    </xf>
    <xf numFmtId="165" fontId="4" fillId="2" borderId="2" xfId="4" applyNumberFormat="1" applyFont="1" applyFill="1" applyBorder="1" applyAlignment="1" applyProtection="1">
      <alignment horizontal="right" vertical="top" wrapText="1"/>
    </xf>
    <xf numFmtId="165" fontId="1" fillId="2" borderId="22" xfId="4" applyNumberFormat="1" applyFont="1" applyFill="1" applyBorder="1" applyAlignment="1" applyProtection="1">
      <alignment horizontal="right" vertical="top" wrapText="1"/>
    </xf>
    <xf numFmtId="165" fontId="8" fillId="9" borderId="22" xfId="0" applyNumberFormat="1" applyFont="1" applyFill="1" applyBorder="1"/>
    <xf numFmtId="165" fontId="0" fillId="10" borderId="2" xfId="0" applyNumberFormat="1" applyFont="1" applyFill="1" applyBorder="1"/>
    <xf numFmtId="165" fontId="0" fillId="10" borderId="22" xfId="0" applyNumberFormat="1" applyFont="1" applyFill="1" applyBorder="1"/>
    <xf numFmtId="165" fontId="12" fillId="6" borderId="2" xfId="0" applyNumberFormat="1" applyFont="1" applyFill="1" applyBorder="1"/>
    <xf numFmtId="165" fontId="12" fillId="6" borderId="22" xfId="0" applyNumberFormat="1" applyFont="1" applyFill="1" applyBorder="1"/>
    <xf numFmtId="165" fontId="12" fillId="11" borderId="2" xfId="0" applyNumberFormat="1" applyFont="1" applyFill="1" applyBorder="1"/>
    <xf numFmtId="165" fontId="12" fillId="11" borderId="22" xfId="0" applyNumberFormat="1" applyFont="1" applyFill="1" applyBorder="1"/>
    <xf numFmtId="165" fontId="12" fillId="8" borderId="2" xfId="0" applyNumberFormat="1" applyFont="1" applyFill="1" applyBorder="1"/>
    <xf numFmtId="165" fontId="12" fillId="8" borderId="22" xfId="0" applyNumberFormat="1" applyFont="1" applyFill="1" applyBorder="1"/>
    <xf numFmtId="165" fontId="0" fillId="0" borderId="2" xfId="0" applyNumberFormat="1" applyFill="1" applyBorder="1"/>
    <xf numFmtId="165" fontId="0" fillId="0" borderId="2" xfId="0" applyNumberFormat="1" applyBorder="1"/>
    <xf numFmtId="165" fontId="0" fillId="0" borderId="22" xfId="0" applyNumberFormat="1" applyFont="1" applyFill="1" applyBorder="1"/>
    <xf numFmtId="165" fontId="8" fillId="0" borderId="19" xfId="0" applyNumberFormat="1" applyFont="1" applyFill="1" applyBorder="1"/>
    <xf numFmtId="165" fontId="0" fillId="0" borderId="19" xfId="0" applyNumberFormat="1" applyFont="1" applyFill="1" applyBorder="1"/>
    <xf numFmtId="165" fontId="0" fillId="0" borderId="19" xfId="0" applyNumberFormat="1" applyBorder="1"/>
    <xf numFmtId="165" fontId="0" fillId="0" borderId="24" xfId="0" applyNumberFormat="1" applyFont="1" applyFill="1" applyBorder="1"/>
    <xf numFmtId="0" fontId="18" fillId="0" borderId="0" xfId="0" applyFont="1"/>
    <xf numFmtId="0" fontId="15" fillId="0" borderId="0" xfId="0" applyFont="1"/>
    <xf numFmtId="0" fontId="18" fillId="0" borderId="0" xfId="0" applyFont="1" applyFill="1"/>
    <xf numFmtId="0" fontId="15" fillId="0" borderId="0" xfId="0" applyFont="1" applyFill="1"/>
    <xf numFmtId="0" fontId="17" fillId="0" borderId="0" xfId="6" applyFont="1" applyFill="1"/>
    <xf numFmtId="0" fontId="19" fillId="0" borderId="0" xfId="6" applyFont="1"/>
    <xf numFmtId="0" fontId="20" fillId="0" borderId="0" xfId="0" applyFont="1" applyBorder="1"/>
    <xf numFmtId="165" fontId="15" fillId="0" borderId="0" xfId="0" applyNumberFormat="1" applyFont="1" applyBorder="1"/>
    <xf numFmtId="166" fontId="16" fillId="0" borderId="0" xfId="0" applyNumberFormat="1" applyFont="1" applyAlignment="1">
      <alignment horizontal="right" vertical="center"/>
    </xf>
    <xf numFmtId="0" fontId="16" fillId="0" borderId="0" xfId="0" applyFont="1" applyBorder="1" applyAlignment="1">
      <alignment horizontal="center"/>
    </xf>
    <xf numFmtId="166" fontId="15" fillId="0" borderId="0" xfId="0" applyNumberFormat="1" applyFont="1"/>
    <xf numFmtId="166" fontId="0" fillId="0" borderId="0" xfId="0" applyNumberFormat="1"/>
    <xf numFmtId="0" fontId="15" fillId="0" borderId="0" xfId="0" applyFont="1" applyBorder="1" applyAlignment="1">
      <alignment horizontal="center" vertical="center" wrapText="1"/>
    </xf>
    <xf numFmtId="166" fontId="16" fillId="0" borderId="0" xfId="0" applyNumberFormat="1" applyFont="1" applyFill="1" applyBorder="1"/>
    <xf numFmtId="166" fontId="16" fillId="0" borderId="0" xfId="0" applyNumberFormat="1" applyFont="1" applyBorder="1"/>
    <xf numFmtId="0" fontId="16" fillId="0" borderId="0" xfId="0" applyFont="1" applyBorder="1"/>
    <xf numFmtId="0" fontId="16" fillId="0" borderId="0" xfId="1" applyFont="1" applyFill="1" applyBorder="1" applyAlignment="1">
      <alignment horizontal="left" vertical="center" wrapText="1"/>
    </xf>
    <xf numFmtId="166" fontId="16" fillId="0" borderId="0" xfId="0" applyNumberFormat="1" applyFont="1" applyFill="1" applyBorder="1" applyProtection="1"/>
    <xf numFmtId="0" fontId="16" fillId="0" borderId="0" xfId="0" applyFont="1" applyBorder="1" applyAlignment="1">
      <alignment horizontal="left" vertical="center" wrapText="1"/>
    </xf>
    <xf numFmtId="0" fontId="15" fillId="0" borderId="0" xfId="0" applyFont="1" applyBorder="1"/>
    <xf numFmtId="165" fontId="15" fillId="0" borderId="0" xfId="0" applyNumberFormat="1" applyFont="1" applyBorder="1" applyAlignment="1">
      <alignment horizontal="right" vertical="top" wrapText="1"/>
    </xf>
    <xf numFmtId="0" fontId="0" fillId="0" borderId="0" xfId="0" applyBorder="1"/>
    <xf numFmtId="10" fontId="20" fillId="0" borderId="0" xfId="0" applyNumberFormat="1" applyFont="1" applyBorder="1"/>
    <xf numFmtId="165" fontId="15" fillId="0" borderId="0" xfId="0" applyNumberFormat="1" applyFont="1" applyFill="1" applyBorder="1"/>
    <xf numFmtId="10" fontId="0" fillId="0" borderId="0" xfId="0" applyNumberFormat="1"/>
    <xf numFmtId="10" fontId="21" fillId="0" borderId="0" xfId="0" applyNumberFormat="1" applyFont="1" applyAlignment="1">
      <alignment horizontal="right" vertical="center"/>
    </xf>
    <xf numFmtId="0" fontId="0" fillId="0" borderId="0" xfId="0" applyAlignment="1">
      <alignment vertical="center"/>
    </xf>
    <xf numFmtId="0" fontId="16" fillId="0" borderId="0" xfId="0" applyFont="1" applyFill="1" applyBorder="1" applyAlignment="1">
      <alignment horizontal="left" vertical="center" indent="1"/>
    </xf>
    <xf numFmtId="10" fontId="21" fillId="0" borderId="0" xfId="0" applyNumberFormat="1" applyFont="1" applyBorder="1" applyAlignment="1">
      <alignment horizontal="right" vertical="center"/>
    </xf>
    <xf numFmtId="166" fontId="0" fillId="0" borderId="0" xfId="0" applyNumberFormat="1" applyBorder="1"/>
    <xf numFmtId="10" fontId="15" fillId="0" borderId="0" xfId="0" applyNumberFormat="1" applyFont="1" applyBorder="1" applyAlignment="1">
      <alignment horizontal="right" vertical="center"/>
    </xf>
    <xf numFmtId="10" fontId="0" fillId="0" borderId="0" xfId="0" applyNumberFormat="1" applyBorder="1" applyAlignment="1">
      <alignment vertical="center"/>
    </xf>
    <xf numFmtId="0" fontId="18" fillId="0" borderId="0" xfId="0" applyFont="1" applyBorder="1"/>
    <xf numFmtId="166" fontId="21" fillId="0" borderId="0" xfId="0" applyNumberFormat="1" applyFont="1" applyAlignment="1">
      <alignment horizontal="right" vertical="center"/>
    </xf>
    <xf numFmtId="10" fontId="15" fillId="0" borderId="0" xfId="0" applyNumberFormat="1" applyFont="1" applyAlignment="1">
      <alignment horizontal="right" vertical="center"/>
    </xf>
    <xf numFmtId="10" fontId="0" fillId="0" borderId="0" xfId="0" applyNumberFormat="1" applyAlignment="1">
      <alignment vertical="center"/>
    </xf>
    <xf numFmtId="0" fontId="0" fillId="0" borderId="21" xfId="0" applyBorder="1" applyAlignment="1">
      <alignment horizontal="center" vertical="center" wrapText="1"/>
    </xf>
    <xf numFmtId="0" fontId="0" fillId="0" borderId="20" xfId="0" applyBorder="1" applyAlignment="1">
      <alignment horizontal="center" wrapText="1"/>
    </xf>
    <xf numFmtId="0" fontId="0" fillId="0" borderId="23" xfId="0" applyBorder="1" applyAlignment="1">
      <alignment horizontal="center" wrapText="1"/>
    </xf>
    <xf numFmtId="0" fontId="12" fillId="7" borderId="8" xfId="0" applyFont="1" applyFill="1" applyBorder="1" applyAlignment="1">
      <alignment horizontal="center" vertical="center" wrapText="1"/>
    </xf>
    <xf numFmtId="0" fontId="12" fillId="7" borderId="4" xfId="0" applyFont="1" applyFill="1" applyBorder="1" applyAlignment="1">
      <alignment horizontal="center" vertical="center" wrapText="1"/>
    </xf>
    <xf numFmtId="0" fontId="12" fillId="7" borderId="13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/>
    </xf>
    <xf numFmtId="0" fontId="0" fillId="0" borderId="20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8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13" xfId="0" applyFill="1" applyBorder="1" applyAlignment="1">
      <alignment wrapText="1"/>
    </xf>
    <xf numFmtId="0" fontId="0" fillId="0" borderId="1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5" borderId="8" xfId="0" applyFill="1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5" borderId="13" xfId="0" applyFill="1" applyBorder="1" applyAlignment="1">
      <alignment wrapText="1"/>
    </xf>
    <xf numFmtId="0" fontId="0" fillId="0" borderId="18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19" xfId="0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/>
    </xf>
  </cellXfs>
  <cellStyles count="7">
    <cellStyle name="Dziesiętny 2" xfId="5" xr:uid="{00000000-0005-0000-0000-000000000000}"/>
    <cellStyle name="Hiperłącze" xfId="6" builtinId="8"/>
    <cellStyle name="Normalny" xfId="0" builtinId="0"/>
    <cellStyle name="Normalny 2" xfId="1" xr:uid="{00000000-0005-0000-0000-000003000000}"/>
    <cellStyle name="Normalny 3" xfId="4" xr:uid="{00000000-0005-0000-0000-000004000000}"/>
    <cellStyle name="Normalny 5" xfId="3" xr:uid="{00000000-0005-0000-0000-000005000000}"/>
    <cellStyle name="Normalny 6" xfId="2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C31"/>
  <sheetViews>
    <sheetView zoomScale="70" zoomScaleNormal="70" workbookViewId="0">
      <pane xSplit="1" ySplit="5" topLeftCell="B6" activePane="bottomRight" state="frozen"/>
      <selection pane="topRight" activeCell="D1" sqref="D1"/>
      <selection pane="bottomLeft" activeCell="A5" sqref="A5"/>
      <selection pane="bottomRight" activeCell="L49" sqref="L49"/>
    </sheetView>
  </sheetViews>
  <sheetFormatPr defaultRowHeight="15"/>
  <cols>
    <col min="1" max="1" width="13" customWidth="1"/>
    <col min="2" max="2" width="12.7109375" customWidth="1"/>
    <col min="3" max="3" width="27.140625" customWidth="1"/>
    <col min="4" max="4" width="13" customWidth="1"/>
    <col min="5" max="5" width="11.85546875" customWidth="1"/>
    <col min="6" max="6" width="13.42578125" customWidth="1"/>
    <col min="7" max="7" width="11.28515625" customWidth="1"/>
    <col min="8" max="8" width="12.5703125" customWidth="1"/>
    <col min="9" max="10" width="11.28515625" customWidth="1"/>
    <col min="11" max="11" width="10.85546875" customWidth="1"/>
    <col min="12" max="12" width="11.28515625" customWidth="1"/>
    <col min="13" max="13" width="7.5703125" customWidth="1"/>
    <col min="15" max="15" width="9.85546875" bestFit="1" customWidth="1"/>
    <col min="16" max="16" width="27.140625" customWidth="1"/>
    <col min="17" max="17" width="14.28515625" customWidth="1"/>
    <col min="18" max="18" width="14.85546875" bestFit="1" customWidth="1"/>
    <col min="19" max="19" width="13.5703125" bestFit="1" customWidth="1"/>
    <col min="20" max="20" width="12.7109375" customWidth="1"/>
    <col min="21" max="21" width="12.7109375" bestFit="1" customWidth="1"/>
    <col min="22" max="22" width="11.85546875" customWidth="1"/>
    <col min="23" max="23" width="12.5703125" customWidth="1"/>
    <col min="27" max="27" width="9.5703125" customWidth="1"/>
    <col min="28" max="28" width="26.140625" customWidth="1"/>
    <col min="30" max="30" width="10.140625" customWidth="1"/>
    <col min="32" max="32" width="11" customWidth="1"/>
    <col min="34" max="34" width="10.85546875" customWidth="1"/>
    <col min="35" max="35" width="11.85546875" customWidth="1"/>
    <col min="38" max="38" width="7.28515625" customWidth="1"/>
    <col min="39" max="39" width="7.140625" customWidth="1"/>
    <col min="40" max="40" width="29.42578125" customWidth="1"/>
    <col min="41" max="41" width="10.42578125" bestFit="1" customWidth="1"/>
    <col min="53" max="53" width="16" customWidth="1"/>
    <col min="54" max="68" width="14.7109375" customWidth="1"/>
  </cols>
  <sheetData>
    <row r="1" spans="1:55">
      <c r="A1" t="s">
        <v>24</v>
      </c>
    </row>
    <row r="2" spans="1:55">
      <c r="A2" s="169" t="s">
        <v>0</v>
      </c>
      <c r="B2" s="169" t="s">
        <v>1</v>
      </c>
      <c r="C2" s="169" t="s">
        <v>2</v>
      </c>
      <c r="D2" s="163" t="s">
        <v>3</v>
      </c>
      <c r="E2" s="164"/>
      <c r="F2" s="164"/>
      <c r="G2" s="164"/>
      <c r="H2" s="164"/>
      <c r="I2" s="164"/>
      <c r="J2" s="165"/>
      <c r="N2" s="169" t="s">
        <v>0</v>
      </c>
      <c r="O2" s="169" t="s">
        <v>1</v>
      </c>
      <c r="P2" s="169" t="s">
        <v>2</v>
      </c>
      <c r="Q2" s="163" t="s">
        <v>3</v>
      </c>
      <c r="R2" s="164"/>
      <c r="S2" s="164"/>
      <c r="T2" s="164"/>
      <c r="U2" s="164"/>
      <c r="V2" s="164"/>
      <c r="W2" s="165"/>
      <c r="Z2" s="169" t="s">
        <v>0</v>
      </c>
      <c r="AA2" s="169" t="s">
        <v>1</v>
      </c>
      <c r="AB2" s="169" t="s">
        <v>2</v>
      </c>
      <c r="AC2" s="163" t="s">
        <v>3</v>
      </c>
      <c r="AD2" s="164"/>
      <c r="AE2" s="164"/>
      <c r="AF2" s="164"/>
      <c r="AG2" s="164"/>
      <c r="AH2" s="164"/>
      <c r="AI2" s="165"/>
      <c r="AL2" s="169" t="s">
        <v>0</v>
      </c>
      <c r="AM2" s="169" t="s">
        <v>1</v>
      </c>
      <c r="AN2" s="169" t="s">
        <v>2</v>
      </c>
      <c r="AO2" s="163" t="s">
        <v>3</v>
      </c>
      <c r="AP2" s="164"/>
      <c r="AQ2" s="164"/>
      <c r="AR2" s="164"/>
      <c r="AS2" s="164"/>
      <c r="AT2" s="164"/>
      <c r="AU2" s="165"/>
    </row>
    <row r="3" spans="1:55">
      <c r="A3" s="170"/>
      <c r="B3" s="170"/>
      <c r="C3" s="170"/>
      <c r="D3" s="162" t="s">
        <v>4</v>
      </c>
      <c r="E3" s="163" t="s">
        <v>5</v>
      </c>
      <c r="F3" s="164"/>
      <c r="G3" s="165"/>
      <c r="H3" s="163" t="s">
        <v>6</v>
      </c>
      <c r="I3" s="164"/>
      <c r="J3" s="165"/>
      <c r="N3" s="170"/>
      <c r="O3" s="170"/>
      <c r="P3" s="170"/>
      <c r="Q3" s="162" t="s">
        <v>4</v>
      </c>
      <c r="R3" s="163" t="s">
        <v>5</v>
      </c>
      <c r="S3" s="164"/>
      <c r="T3" s="165"/>
      <c r="U3" s="163" t="s">
        <v>6</v>
      </c>
      <c r="V3" s="164"/>
      <c r="W3" s="165"/>
      <c r="Z3" s="170"/>
      <c r="AA3" s="170"/>
      <c r="AB3" s="170"/>
      <c r="AC3" s="162" t="s">
        <v>4</v>
      </c>
      <c r="AD3" s="163" t="s">
        <v>5</v>
      </c>
      <c r="AE3" s="164"/>
      <c r="AF3" s="165"/>
      <c r="AG3" s="163" t="s">
        <v>6</v>
      </c>
      <c r="AH3" s="164"/>
      <c r="AI3" s="165"/>
      <c r="AL3" s="170"/>
      <c r="AM3" s="170"/>
      <c r="AN3" s="170"/>
      <c r="AO3" s="162" t="s">
        <v>4</v>
      </c>
      <c r="AP3" s="163" t="s">
        <v>5</v>
      </c>
      <c r="AQ3" s="164"/>
      <c r="AR3" s="165"/>
      <c r="AS3" s="163" t="s">
        <v>6</v>
      </c>
      <c r="AT3" s="164"/>
      <c r="AU3" s="165"/>
      <c r="BC3" s="8"/>
    </row>
    <row r="4" spans="1:55">
      <c r="A4" s="170"/>
      <c r="B4" s="170"/>
      <c r="C4" s="170"/>
      <c r="D4" s="162"/>
      <c r="E4" s="44" t="s">
        <v>9</v>
      </c>
      <c r="F4" s="1" t="s">
        <v>7</v>
      </c>
      <c r="G4" s="1" t="s">
        <v>8</v>
      </c>
      <c r="H4" s="1" t="s">
        <v>9</v>
      </c>
      <c r="I4" s="1" t="s">
        <v>8</v>
      </c>
      <c r="J4" s="1" t="s">
        <v>7</v>
      </c>
      <c r="N4" s="170"/>
      <c r="O4" s="170"/>
      <c r="P4" s="170"/>
      <c r="Q4" s="162"/>
      <c r="R4" s="44" t="s">
        <v>9</v>
      </c>
      <c r="S4" s="1" t="s">
        <v>7</v>
      </c>
      <c r="T4" s="1" t="s">
        <v>8</v>
      </c>
      <c r="U4" s="1" t="s">
        <v>9</v>
      </c>
      <c r="V4" s="1" t="s">
        <v>8</v>
      </c>
      <c r="W4" s="1" t="s">
        <v>7</v>
      </c>
      <c r="Z4" s="170"/>
      <c r="AA4" s="170"/>
      <c r="AB4" s="170"/>
      <c r="AC4" s="162"/>
      <c r="AD4" s="44" t="s">
        <v>9</v>
      </c>
      <c r="AE4" s="1" t="s">
        <v>7</v>
      </c>
      <c r="AF4" s="1" t="s">
        <v>8</v>
      </c>
      <c r="AG4" s="1" t="s">
        <v>9</v>
      </c>
      <c r="AH4" s="1" t="s">
        <v>8</v>
      </c>
      <c r="AI4" s="1" t="s">
        <v>7</v>
      </c>
      <c r="AL4" s="170"/>
      <c r="AM4" s="170"/>
      <c r="AN4" s="170"/>
      <c r="AO4" s="162"/>
      <c r="AP4" s="44" t="s">
        <v>9</v>
      </c>
      <c r="AQ4" s="1" t="s">
        <v>7</v>
      </c>
      <c r="AR4" s="1" t="s">
        <v>8</v>
      </c>
      <c r="AS4" s="1" t="s">
        <v>9</v>
      </c>
      <c r="AT4" s="1" t="s">
        <v>8</v>
      </c>
      <c r="AU4" s="1" t="s">
        <v>7</v>
      </c>
    </row>
    <row r="5" spans="1:55" ht="15.75" thickBot="1">
      <c r="A5" s="171"/>
      <c r="B5" s="171"/>
      <c r="C5" s="171"/>
      <c r="D5" s="166" t="s">
        <v>23</v>
      </c>
      <c r="E5" s="167"/>
      <c r="F5" s="167"/>
      <c r="G5" s="167"/>
      <c r="H5" s="167"/>
      <c r="I5" s="167"/>
      <c r="J5" s="168"/>
      <c r="N5" s="171"/>
      <c r="O5" s="171"/>
      <c r="P5" s="171"/>
      <c r="Q5" s="166" t="s">
        <v>23</v>
      </c>
      <c r="R5" s="167"/>
      <c r="S5" s="167"/>
      <c r="T5" s="167"/>
      <c r="U5" s="167"/>
      <c r="V5" s="167"/>
      <c r="W5" s="168"/>
      <c r="Z5" s="171"/>
      <c r="AA5" s="171"/>
      <c r="AB5" s="171"/>
      <c r="AC5" s="166" t="s">
        <v>23</v>
      </c>
      <c r="AD5" s="167"/>
      <c r="AE5" s="167"/>
      <c r="AF5" s="167"/>
      <c r="AG5" s="167"/>
      <c r="AH5" s="167"/>
      <c r="AI5" s="168"/>
      <c r="AL5" s="171"/>
      <c r="AM5" s="171"/>
      <c r="AN5" s="171"/>
      <c r="AO5" s="166" t="s">
        <v>23</v>
      </c>
      <c r="AP5" s="167"/>
      <c r="AQ5" s="167"/>
      <c r="AR5" s="167"/>
      <c r="AS5" s="167"/>
      <c r="AT5" s="167"/>
      <c r="AU5" s="168"/>
    </row>
    <row r="6" spans="1:55">
      <c r="A6" s="141">
        <v>2015</v>
      </c>
      <c r="B6" s="144" t="s">
        <v>22</v>
      </c>
      <c r="C6" s="20" t="s">
        <v>4</v>
      </c>
      <c r="D6" s="28">
        <f>E6+H6</f>
        <v>19512154.465509996</v>
      </c>
      <c r="E6" s="28">
        <f>F6+G6</f>
        <v>7487121.1298800362</v>
      </c>
      <c r="F6" s="28">
        <f>F7+F17+F18</f>
        <v>3882528.2891059867</v>
      </c>
      <c r="G6" s="28">
        <f>G7+G17+G18</f>
        <v>3604592.8407740495</v>
      </c>
      <c r="H6" s="28">
        <f>I6+J6</f>
        <v>12025033.335629959</v>
      </c>
      <c r="I6" s="28">
        <f>I7+I17+I18</f>
        <v>6103053</v>
      </c>
      <c r="J6" s="58">
        <f>J7+J17+J18</f>
        <v>5921980.3356299587</v>
      </c>
      <c r="K6" s="5"/>
      <c r="L6" s="5"/>
      <c r="M6" s="14"/>
      <c r="N6" s="147" t="s">
        <v>27</v>
      </c>
      <c r="O6" s="148"/>
      <c r="P6" s="20" t="s">
        <v>4</v>
      </c>
      <c r="Q6" s="71"/>
      <c r="R6" s="71"/>
      <c r="S6" s="71"/>
      <c r="T6" s="71"/>
      <c r="U6" s="71"/>
      <c r="V6" s="71"/>
      <c r="W6" s="72"/>
      <c r="Z6" s="153">
        <v>2015</v>
      </c>
      <c r="AA6" s="156" t="s">
        <v>25</v>
      </c>
      <c r="AB6" s="3" t="s">
        <v>4</v>
      </c>
      <c r="AD6" s="6">
        <f t="shared" ref="AD6:AF18" si="0">E6/$E6*100</f>
        <v>100</v>
      </c>
      <c r="AE6" s="6">
        <f t="shared" si="0"/>
        <v>51.856090234888384</v>
      </c>
      <c r="AF6" s="6">
        <f t="shared" si="0"/>
        <v>48.143909765111609</v>
      </c>
      <c r="AG6" s="6">
        <f t="shared" ref="AG6:AI18" si="1">H6/$H6*100</f>
        <v>100</v>
      </c>
      <c r="AH6" s="6">
        <f t="shared" si="1"/>
        <v>50.752898804170158</v>
      </c>
      <c r="AI6" s="6">
        <f t="shared" si="1"/>
        <v>49.247101195829842</v>
      </c>
      <c r="AL6" s="159">
        <v>2015</v>
      </c>
      <c r="AM6" s="156" t="s">
        <v>25</v>
      </c>
      <c r="AN6" s="3" t="s">
        <v>4</v>
      </c>
      <c r="AO6" s="17">
        <f t="shared" ref="AO6:AU18" si="2">D6/$D6</f>
        <v>1</v>
      </c>
      <c r="AP6" s="17">
        <f t="shared" si="2"/>
        <v>0.38371575743285519</v>
      </c>
      <c r="AQ6" s="17">
        <f t="shared" ref="AQ6:AU15" si="3">F6/$D6</f>
        <v>0.19897998941986686</v>
      </c>
      <c r="AR6" s="17">
        <f t="shared" si="3"/>
        <v>0.18473576801298836</v>
      </c>
      <c r="AS6" s="17">
        <f t="shared" si="3"/>
        <v>0.61628424256714476</v>
      </c>
      <c r="AT6" s="17">
        <f t="shared" si="3"/>
        <v>0.31278211797614952</v>
      </c>
      <c r="AU6" s="17">
        <f t="shared" si="3"/>
        <v>0.30350212459099524</v>
      </c>
    </row>
    <row r="7" spans="1:55">
      <c r="A7" s="142"/>
      <c r="B7" s="145"/>
      <c r="C7" s="21" t="s">
        <v>10</v>
      </c>
      <c r="D7" s="30">
        <f>E7+H7</f>
        <v>9917817</v>
      </c>
      <c r="E7" s="30">
        <f>F7+G7</f>
        <v>1719989</v>
      </c>
      <c r="F7" s="30">
        <f>F8+F12</f>
        <v>863167</v>
      </c>
      <c r="G7" s="30">
        <f>G8+G12</f>
        <v>856822</v>
      </c>
      <c r="H7" s="30">
        <f>I7+J7</f>
        <v>8197828</v>
      </c>
      <c r="I7" s="30">
        <f>I8+I12</f>
        <v>4112269</v>
      </c>
      <c r="J7" s="70">
        <f>J8+J12</f>
        <v>4085559</v>
      </c>
      <c r="K7" s="5"/>
      <c r="L7" s="5"/>
      <c r="M7" s="14"/>
      <c r="N7" s="149"/>
      <c r="O7" s="150"/>
      <c r="P7" s="21" t="s">
        <v>10</v>
      </c>
      <c r="Q7" s="31"/>
      <c r="R7" s="31"/>
      <c r="S7" s="31"/>
      <c r="T7" s="31"/>
      <c r="U7" s="31"/>
      <c r="V7" s="31"/>
      <c r="W7" s="73"/>
      <c r="Z7" s="154"/>
      <c r="AA7" s="157"/>
      <c r="AB7" s="2" t="s">
        <v>10</v>
      </c>
      <c r="AD7" s="6">
        <f t="shared" si="0"/>
        <v>100</v>
      </c>
      <c r="AE7" s="6">
        <f t="shared" si="0"/>
        <v>50.18444885403337</v>
      </c>
      <c r="AF7" s="6">
        <f t="shared" si="0"/>
        <v>49.81555114596663</v>
      </c>
      <c r="AG7" s="6">
        <f t="shared" si="1"/>
        <v>100</v>
      </c>
      <c r="AH7" s="6">
        <f t="shared" si="1"/>
        <v>50.162909004677822</v>
      </c>
      <c r="AI7" s="6">
        <f t="shared" si="1"/>
        <v>49.837090995322178</v>
      </c>
      <c r="AL7" s="160"/>
      <c r="AM7" s="157"/>
      <c r="AN7" s="2" t="s">
        <v>10</v>
      </c>
      <c r="AO7" s="17">
        <f t="shared" si="2"/>
        <v>1</v>
      </c>
      <c r="AP7" s="17">
        <f t="shared" si="2"/>
        <v>0.17342415170596515</v>
      </c>
      <c r="AQ7" s="17">
        <f t="shared" si="3"/>
        <v>8.7031954713421317E-2</v>
      </c>
      <c r="AR7" s="17">
        <f t="shared" si="3"/>
        <v>8.6392196992543829E-2</v>
      </c>
      <c r="AS7" s="17">
        <f t="shared" si="3"/>
        <v>0.82657584829403485</v>
      </c>
      <c r="AT7" s="17">
        <f t="shared" si="3"/>
        <v>0.41463449063438051</v>
      </c>
      <c r="AU7" s="17">
        <f t="shared" si="3"/>
        <v>0.41194135765965434</v>
      </c>
    </row>
    <row r="8" spans="1:55">
      <c r="A8" s="142"/>
      <c r="B8" s="145"/>
      <c r="C8" s="23" t="s">
        <v>11</v>
      </c>
      <c r="D8" s="52">
        <v>9917817</v>
      </c>
      <c r="E8" s="57">
        <v>1719989</v>
      </c>
      <c r="F8" s="52">
        <v>863167</v>
      </c>
      <c r="G8" s="52">
        <v>856822</v>
      </c>
      <c r="H8" s="57">
        <v>8197828</v>
      </c>
      <c r="I8" s="52">
        <v>4112269</v>
      </c>
      <c r="J8" s="60">
        <v>4085559</v>
      </c>
      <c r="K8" s="5"/>
      <c r="L8" s="5"/>
      <c r="M8" s="14"/>
      <c r="N8" s="149"/>
      <c r="O8" s="150"/>
      <c r="P8" s="23" t="s">
        <v>11</v>
      </c>
      <c r="Q8" s="74"/>
      <c r="R8" s="75"/>
      <c r="S8" s="74"/>
      <c r="T8" s="74"/>
      <c r="U8" s="75"/>
      <c r="V8" s="74"/>
      <c r="W8" s="76"/>
      <c r="Z8" s="154"/>
      <c r="AA8" s="157"/>
      <c r="AB8" s="9" t="s">
        <v>11</v>
      </c>
      <c r="AD8" s="6">
        <f t="shared" si="0"/>
        <v>100</v>
      </c>
      <c r="AE8" s="6">
        <f t="shared" si="0"/>
        <v>50.18444885403337</v>
      </c>
      <c r="AF8" s="6">
        <f t="shared" si="0"/>
        <v>49.81555114596663</v>
      </c>
      <c r="AG8" s="6">
        <f t="shared" si="1"/>
        <v>100</v>
      </c>
      <c r="AH8" s="6">
        <f t="shared" si="1"/>
        <v>50.162909004677822</v>
      </c>
      <c r="AI8" s="6">
        <f t="shared" si="1"/>
        <v>49.837090995322178</v>
      </c>
      <c r="AL8" s="160"/>
      <c r="AM8" s="157"/>
      <c r="AN8" s="9" t="s">
        <v>11</v>
      </c>
      <c r="AO8" s="17">
        <f t="shared" si="2"/>
        <v>1</v>
      </c>
      <c r="AP8" s="17">
        <f t="shared" si="2"/>
        <v>0.17342415170596515</v>
      </c>
      <c r="AQ8" s="17">
        <f t="shared" si="3"/>
        <v>8.7031954713421317E-2</v>
      </c>
      <c r="AR8" s="17">
        <f t="shared" si="3"/>
        <v>8.6392196992543829E-2</v>
      </c>
      <c r="AS8" s="17">
        <f t="shared" si="3"/>
        <v>0.82657584829403485</v>
      </c>
      <c r="AT8" s="17">
        <f t="shared" si="3"/>
        <v>0.41463449063438051</v>
      </c>
      <c r="AU8" s="17">
        <f t="shared" si="3"/>
        <v>0.41194135765965434</v>
      </c>
    </row>
    <row r="9" spans="1:55">
      <c r="A9" s="142"/>
      <c r="B9" s="145"/>
      <c r="C9" s="24" t="s">
        <v>12</v>
      </c>
      <c r="D9" s="52">
        <v>1648496</v>
      </c>
      <c r="E9" s="57">
        <v>892377</v>
      </c>
      <c r="F9" s="52">
        <v>446159</v>
      </c>
      <c r="G9" s="52">
        <v>446218</v>
      </c>
      <c r="H9" s="57">
        <v>756119</v>
      </c>
      <c r="I9" s="52">
        <v>379401</v>
      </c>
      <c r="J9" s="60">
        <v>376718</v>
      </c>
      <c r="K9" s="5"/>
      <c r="L9" s="5"/>
      <c r="M9" s="14"/>
      <c r="N9" s="149"/>
      <c r="O9" s="150"/>
      <c r="P9" s="24" t="s">
        <v>12</v>
      </c>
      <c r="Q9" s="74"/>
      <c r="R9" s="75"/>
      <c r="S9" s="74"/>
      <c r="T9" s="74"/>
      <c r="U9" s="75"/>
      <c r="V9" s="74"/>
      <c r="W9" s="76"/>
      <c r="Z9" s="154"/>
      <c r="AA9" s="157"/>
      <c r="AB9" s="10" t="s">
        <v>12</v>
      </c>
      <c r="AD9" s="6">
        <f t="shared" si="0"/>
        <v>100</v>
      </c>
      <c r="AE9" s="6">
        <f t="shared" si="0"/>
        <v>49.99669422228498</v>
      </c>
      <c r="AF9" s="6">
        <f t="shared" si="0"/>
        <v>50.00330577771502</v>
      </c>
      <c r="AG9" s="6">
        <f t="shared" si="1"/>
        <v>100</v>
      </c>
      <c r="AH9" s="6">
        <f t="shared" si="1"/>
        <v>50.177419162856637</v>
      </c>
      <c r="AI9" s="6">
        <f t="shared" si="1"/>
        <v>49.822580837143363</v>
      </c>
      <c r="AL9" s="160"/>
      <c r="AM9" s="157"/>
      <c r="AN9" s="10" t="s">
        <v>12</v>
      </c>
      <c r="AO9" s="17">
        <f t="shared" si="2"/>
        <v>1</v>
      </c>
      <c r="AP9" s="17">
        <f t="shared" si="2"/>
        <v>0.54132797410488109</v>
      </c>
      <c r="AQ9" s="17">
        <f t="shared" si="3"/>
        <v>0.2706460919529074</v>
      </c>
      <c r="AR9" s="17">
        <f t="shared" si="3"/>
        <v>0.2706818821519737</v>
      </c>
      <c r="AS9" s="17">
        <f t="shared" si="3"/>
        <v>0.45867202589511896</v>
      </c>
      <c r="AT9" s="17">
        <f t="shared" si="3"/>
        <v>0.23014978501616018</v>
      </c>
      <c r="AU9" s="17">
        <f t="shared" si="3"/>
        <v>0.22852224087895875</v>
      </c>
    </row>
    <row r="10" spans="1:55">
      <c r="A10" s="142"/>
      <c r="B10" s="145"/>
      <c r="C10" s="24" t="s">
        <v>13</v>
      </c>
      <c r="D10" s="52">
        <v>2231489</v>
      </c>
      <c r="E10" s="57">
        <v>228606</v>
      </c>
      <c r="F10" s="52">
        <v>122001</v>
      </c>
      <c r="G10" s="52">
        <v>106605</v>
      </c>
      <c r="H10" s="57">
        <v>2002883</v>
      </c>
      <c r="I10" s="52">
        <v>973642</v>
      </c>
      <c r="J10" s="60">
        <v>1029241</v>
      </c>
      <c r="K10" s="5"/>
      <c r="L10" s="5"/>
      <c r="M10" s="14"/>
      <c r="N10" s="149"/>
      <c r="O10" s="150"/>
      <c r="P10" s="24" t="s">
        <v>13</v>
      </c>
      <c r="Q10" s="74"/>
      <c r="R10" s="75"/>
      <c r="S10" s="74"/>
      <c r="T10" s="74"/>
      <c r="U10" s="75"/>
      <c r="V10" s="74"/>
      <c r="W10" s="76"/>
      <c r="Z10" s="154"/>
      <c r="AA10" s="157"/>
      <c r="AB10" s="10" t="s">
        <v>13</v>
      </c>
      <c r="AD10" s="6">
        <f t="shared" si="0"/>
        <v>100</v>
      </c>
      <c r="AE10" s="6">
        <f t="shared" si="0"/>
        <v>53.367365685940001</v>
      </c>
      <c r="AF10" s="6">
        <f t="shared" si="0"/>
        <v>46.632634314059999</v>
      </c>
      <c r="AG10" s="6">
        <f t="shared" si="1"/>
        <v>100</v>
      </c>
      <c r="AH10" s="6">
        <f t="shared" si="1"/>
        <v>48.612025764859958</v>
      </c>
      <c r="AI10" s="6">
        <f t="shared" si="1"/>
        <v>51.387974235140042</v>
      </c>
      <c r="AL10" s="160"/>
      <c r="AM10" s="157"/>
      <c r="AN10" s="10" t="s">
        <v>13</v>
      </c>
      <c r="AO10" s="17">
        <f t="shared" si="2"/>
        <v>1</v>
      </c>
      <c r="AP10" s="17">
        <f t="shared" si="2"/>
        <v>0.1024454971545905</v>
      </c>
      <c r="AQ10" s="17">
        <f t="shared" si="3"/>
        <v>5.4672463095269574E-2</v>
      </c>
      <c r="AR10" s="17">
        <f t="shared" si="3"/>
        <v>4.7773034059320929E-2</v>
      </c>
      <c r="AS10" s="17">
        <f t="shared" si="3"/>
        <v>0.8975545028454095</v>
      </c>
      <c r="AT10" s="17">
        <f t="shared" si="3"/>
        <v>0.43631942617687114</v>
      </c>
      <c r="AU10" s="17">
        <f t="shared" si="3"/>
        <v>0.46123507666853836</v>
      </c>
    </row>
    <row r="11" spans="1:55">
      <c r="A11" s="142"/>
      <c r="B11" s="145"/>
      <c r="C11" s="24" t="s">
        <v>14</v>
      </c>
      <c r="D11" s="52">
        <v>6037832</v>
      </c>
      <c r="E11" s="57">
        <v>599006</v>
      </c>
      <c r="F11" s="52">
        <v>295007</v>
      </c>
      <c r="G11" s="52">
        <v>303999</v>
      </c>
      <c r="H11" s="57">
        <v>5438826</v>
      </c>
      <c r="I11" s="52">
        <v>2759226</v>
      </c>
      <c r="J11" s="60">
        <v>2679600</v>
      </c>
      <c r="K11" s="5"/>
      <c r="L11" s="5"/>
      <c r="M11" s="14"/>
      <c r="N11" s="149"/>
      <c r="O11" s="150"/>
      <c r="P11" s="24" t="s">
        <v>14</v>
      </c>
      <c r="Q11" s="74"/>
      <c r="R11" s="75"/>
      <c r="S11" s="74"/>
      <c r="T11" s="74"/>
      <c r="U11" s="75"/>
      <c r="V11" s="74"/>
      <c r="W11" s="76"/>
      <c r="Z11" s="154"/>
      <c r="AA11" s="157"/>
      <c r="AB11" s="10" t="s">
        <v>14</v>
      </c>
      <c r="AD11" s="6">
        <f t="shared" si="0"/>
        <v>100</v>
      </c>
      <c r="AE11" s="6">
        <f t="shared" si="0"/>
        <v>49.249423211119755</v>
      </c>
      <c r="AF11" s="6">
        <f t="shared" si="0"/>
        <v>50.750576788880238</v>
      </c>
      <c r="AG11" s="6">
        <f t="shared" si="1"/>
        <v>100</v>
      </c>
      <c r="AH11" s="6">
        <f t="shared" si="1"/>
        <v>50.732014592855144</v>
      </c>
      <c r="AI11" s="6">
        <f t="shared" si="1"/>
        <v>49.267985407144849</v>
      </c>
      <c r="AL11" s="160"/>
      <c r="AM11" s="157"/>
      <c r="AN11" s="10" t="s">
        <v>14</v>
      </c>
      <c r="AO11" s="17">
        <f t="shared" si="2"/>
        <v>1</v>
      </c>
      <c r="AP11" s="17">
        <f t="shared" si="2"/>
        <v>9.920878885003756E-2</v>
      </c>
      <c r="AQ11" s="17">
        <f t="shared" si="3"/>
        <v>4.8859756283381184E-2</v>
      </c>
      <c r="AR11" s="17">
        <f t="shared" si="3"/>
        <v>5.0349032566656376E-2</v>
      </c>
      <c r="AS11" s="17">
        <f t="shared" si="3"/>
        <v>0.90079121114996241</v>
      </c>
      <c r="AT11" s="17">
        <f t="shared" si="3"/>
        <v>0.45698952869175558</v>
      </c>
      <c r="AU11" s="17">
        <f t="shared" si="3"/>
        <v>0.44380168245820684</v>
      </c>
    </row>
    <row r="12" spans="1:55">
      <c r="A12" s="142"/>
      <c r="B12" s="145"/>
      <c r="C12" s="25" t="s">
        <v>15</v>
      </c>
      <c r="D12" s="26">
        <f>E12+H12</f>
        <v>0</v>
      </c>
      <c r="E12" s="26">
        <f>F12+G12</f>
        <v>0</v>
      </c>
      <c r="F12" s="26">
        <f>SUM(F13:F16)</f>
        <v>0</v>
      </c>
      <c r="G12" s="26">
        <f>SUM(G13:G16)</f>
        <v>0</v>
      </c>
      <c r="H12" s="26">
        <f>J12+I12</f>
        <v>0</v>
      </c>
      <c r="I12" s="26">
        <f>SUM(I13:I16)</f>
        <v>0</v>
      </c>
      <c r="J12" s="61">
        <f t="shared" ref="J12" si="4">SUM(J13:J16)</f>
        <v>0</v>
      </c>
      <c r="K12" s="5"/>
      <c r="L12" s="14"/>
      <c r="M12" s="14"/>
      <c r="N12" s="149"/>
      <c r="O12" s="150"/>
      <c r="P12" s="25" t="s">
        <v>15</v>
      </c>
      <c r="Q12" s="27"/>
      <c r="R12" s="27"/>
      <c r="S12" s="27"/>
      <c r="T12" s="27"/>
      <c r="U12" s="27"/>
      <c r="V12" s="27"/>
      <c r="W12" s="77"/>
      <c r="Z12" s="154"/>
      <c r="AA12" s="157"/>
      <c r="AB12" s="11" t="s">
        <v>15</v>
      </c>
      <c r="AD12" s="6" t="e">
        <f t="shared" si="0"/>
        <v>#DIV/0!</v>
      </c>
      <c r="AE12" s="6" t="e">
        <f t="shared" si="0"/>
        <v>#DIV/0!</v>
      </c>
      <c r="AF12" s="6" t="e">
        <f t="shared" si="0"/>
        <v>#DIV/0!</v>
      </c>
      <c r="AG12" s="6" t="e">
        <f t="shared" si="1"/>
        <v>#DIV/0!</v>
      </c>
      <c r="AH12" s="6" t="e">
        <f t="shared" si="1"/>
        <v>#DIV/0!</v>
      </c>
      <c r="AI12" s="6" t="e">
        <f t="shared" si="1"/>
        <v>#DIV/0!</v>
      </c>
      <c r="AL12" s="160"/>
      <c r="AM12" s="157"/>
      <c r="AN12" s="11" t="s">
        <v>15</v>
      </c>
      <c r="AO12" s="17" t="e">
        <f t="shared" si="2"/>
        <v>#DIV/0!</v>
      </c>
      <c r="AP12" s="17" t="e">
        <f t="shared" si="2"/>
        <v>#DIV/0!</v>
      </c>
      <c r="AQ12" s="17" t="e">
        <f t="shared" si="3"/>
        <v>#DIV/0!</v>
      </c>
      <c r="AR12" s="17" t="e">
        <f t="shared" si="3"/>
        <v>#DIV/0!</v>
      </c>
      <c r="AS12" s="17" t="e">
        <f t="shared" si="3"/>
        <v>#DIV/0!</v>
      </c>
      <c r="AT12" s="17" t="e">
        <f t="shared" si="3"/>
        <v>#DIV/0!</v>
      </c>
      <c r="AU12" s="17" t="e">
        <f t="shared" si="3"/>
        <v>#DIV/0!</v>
      </c>
    </row>
    <row r="13" spans="1:55">
      <c r="A13" s="142"/>
      <c r="B13" s="145"/>
      <c r="C13" s="32" t="s">
        <v>16</v>
      </c>
      <c r="D13" s="33">
        <f t="shared" ref="D13:D16" si="5">E13+H13</f>
        <v>0</v>
      </c>
      <c r="E13" s="33">
        <f t="shared" ref="E13:E16" si="6">F13+G13</f>
        <v>0</v>
      </c>
      <c r="F13" s="53"/>
      <c r="G13" s="53"/>
      <c r="H13" s="33">
        <f t="shared" ref="H13:H14" si="7">J13+I13</f>
        <v>0</v>
      </c>
      <c r="I13" s="53"/>
      <c r="J13" s="66"/>
      <c r="K13" s="5"/>
      <c r="L13" s="14"/>
      <c r="M13" s="14"/>
      <c r="N13" s="149"/>
      <c r="O13" s="150"/>
      <c r="P13" s="32" t="s">
        <v>16</v>
      </c>
      <c r="Q13" s="34"/>
      <c r="R13" s="34"/>
      <c r="S13" s="78"/>
      <c r="T13" s="78"/>
      <c r="U13" s="34"/>
      <c r="V13" s="78"/>
      <c r="W13" s="79"/>
      <c r="Z13" s="154"/>
      <c r="AA13" s="157"/>
      <c r="AB13" s="12" t="s">
        <v>16</v>
      </c>
      <c r="AD13" s="6" t="e">
        <f t="shared" si="0"/>
        <v>#DIV/0!</v>
      </c>
      <c r="AE13" s="6" t="e">
        <f t="shared" si="0"/>
        <v>#DIV/0!</v>
      </c>
      <c r="AF13" s="6" t="e">
        <f t="shared" si="0"/>
        <v>#DIV/0!</v>
      </c>
      <c r="AG13" s="6" t="e">
        <f t="shared" si="1"/>
        <v>#DIV/0!</v>
      </c>
      <c r="AH13" s="6" t="e">
        <f t="shared" si="1"/>
        <v>#DIV/0!</v>
      </c>
      <c r="AI13" s="6" t="e">
        <f t="shared" si="1"/>
        <v>#DIV/0!</v>
      </c>
      <c r="AL13" s="160"/>
      <c r="AM13" s="157"/>
      <c r="AN13" s="12" t="s">
        <v>16</v>
      </c>
      <c r="AO13" s="17" t="e">
        <f t="shared" si="2"/>
        <v>#DIV/0!</v>
      </c>
      <c r="AP13" s="17" t="e">
        <f t="shared" si="2"/>
        <v>#DIV/0!</v>
      </c>
      <c r="AQ13" s="17" t="e">
        <f t="shared" si="3"/>
        <v>#DIV/0!</v>
      </c>
      <c r="AR13" s="17" t="e">
        <f t="shared" si="3"/>
        <v>#DIV/0!</v>
      </c>
      <c r="AS13" s="17" t="e">
        <f t="shared" si="3"/>
        <v>#DIV/0!</v>
      </c>
      <c r="AT13" s="17" t="e">
        <f t="shared" si="3"/>
        <v>#DIV/0!</v>
      </c>
      <c r="AU13" s="17" t="e">
        <f t="shared" si="3"/>
        <v>#DIV/0!</v>
      </c>
    </row>
    <row r="14" spans="1:55">
      <c r="A14" s="142"/>
      <c r="B14" s="145"/>
      <c r="C14" s="35" t="s">
        <v>17</v>
      </c>
      <c r="D14" s="36">
        <f t="shared" si="5"/>
        <v>0</v>
      </c>
      <c r="E14" s="36">
        <f t="shared" si="6"/>
        <v>0</v>
      </c>
      <c r="F14" s="54"/>
      <c r="G14" s="54"/>
      <c r="H14" s="49">
        <f t="shared" si="7"/>
        <v>0</v>
      </c>
      <c r="I14" s="54"/>
      <c r="J14" s="67"/>
      <c r="K14" s="5"/>
      <c r="L14" s="14"/>
      <c r="M14" s="14"/>
      <c r="N14" s="149"/>
      <c r="O14" s="150"/>
      <c r="P14" s="35" t="s">
        <v>17</v>
      </c>
      <c r="Q14" s="37"/>
      <c r="R14" s="37"/>
      <c r="S14" s="80"/>
      <c r="T14" s="80"/>
      <c r="U14" s="45"/>
      <c r="V14" s="80"/>
      <c r="W14" s="81"/>
      <c r="Z14" s="154"/>
      <c r="AA14" s="157"/>
      <c r="AB14" s="13" t="s">
        <v>17</v>
      </c>
      <c r="AD14" s="6" t="e">
        <f t="shared" si="0"/>
        <v>#DIV/0!</v>
      </c>
      <c r="AE14" s="6" t="e">
        <f t="shared" si="0"/>
        <v>#DIV/0!</v>
      </c>
      <c r="AF14" s="6" t="e">
        <f t="shared" si="0"/>
        <v>#DIV/0!</v>
      </c>
      <c r="AG14" s="6" t="e">
        <f t="shared" si="1"/>
        <v>#DIV/0!</v>
      </c>
      <c r="AH14" s="6" t="e">
        <f t="shared" si="1"/>
        <v>#DIV/0!</v>
      </c>
      <c r="AI14" s="6" t="e">
        <f t="shared" si="1"/>
        <v>#DIV/0!</v>
      </c>
      <c r="AL14" s="160"/>
      <c r="AM14" s="157"/>
      <c r="AN14" s="13" t="s">
        <v>17</v>
      </c>
      <c r="AO14" s="17" t="e">
        <f t="shared" si="2"/>
        <v>#DIV/0!</v>
      </c>
      <c r="AP14" s="17" t="e">
        <f t="shared" si="2"/>
        <v>#DIV/0!</v>
      </c>
      <c r="AQ14" s="17" t="e">
        <f t="shared" si="3"/>
        <v>#DIV/0!</v>
      </c>
      <c r="AR14" s="17" t="e">
        <f t="shared" si="3"/>
        <v>#DIV/0!</v>
      </c>
      <c r="AS14" s="17" t="e">
        <f t="shared" si="3"/>
        <v>#DIV/0!</v>
      </c>
      <c r="AT14" s="17" t="e">
        <f t="shared" si="3"/>
        <v>#DIV/0!</v>
      </c>
      <c r="AU14" s="17" t="e">
        <f t="shared" si="3"/>
        <v>#DIV/0!</v>
      </c>
    </row>
    <row r="15" spans="1:55">
      <c r="A15" s="142"/>
      <c r="B15" s="145"/>
      <c r="C15" s="38" t="s">
        <v>18</v>
      </c>
      <c r="D15" s="39">
        <f t="shared" si="5"/>
        <v>0</v>
      </c>
      <c r="E15" s="39">
        <f t="shared" si="6"/>
        <v>0</v>
      </c>
      <c r="F15" s="55"/>
      <c r="G15" s="55"/>
      <c r="H15" s="50">
        <f>J15+I15</f>
        <v>0</v>
      </c>
      <c r="I15" s="55"/>
      <c r="J15" s="68"/>
      <c r="K15" s="5"/>
      <c r="L15" s="14"/>
      <c r="M15" s="14"/>
      <c r="N15" s="149"/>
      <c r="O15" s="150"/>
      <c r="P15" s="38" t="s">
        <v>18</v>
      </c>
      <c r="Q15" s="40"/>
      <c r="R15" s="40"/>
      <c r="S15" s="82"/>
      <c r="T15" s="82"/>
      <c r="U15" s="46"/>
      <c r="V15" s="82"/>
      <c r="W15" s="83"/>
      <c r="Z15" s="154"/>
      <c r="AA15" s="157"/>
      <c r="AB15" s="13" t="s">
        <v>18</v>
      </c>
      <c r="AD15" s="6" t="e">
        <f t="shared" si="0"/>
        <v>#DIV/0!</v>
      </c>
      <c r="AE15" s="6" t="e">
        <f t="shared" si="0"/>
        <v>#DIV/0!</v>
      </c>
      <c r="AF15" s="6" t="e">
        <f t="shared" si="0"/>
        <v>#DIV/0!</v>
      </c>
      <c r="AG15" s="6" t="e">
        <f t="shared" si="1"/>
        <v>#DIV/0!</v>
      </c>
      <c r="AH15" s="6" t="e">
        <f t="shared" si="1"/>
        <v>#DIV/0!</v>
      </c>
      <c r="AI15" s="6" t="e">
        <f t="shared" si="1"/>
        <v>#DIV/0!</v>
      </c>
      <c r="AL15" s="160"/>
      <c r="AM15" s="157"/>
      <c r="AN15" s="13" t="s">
        <v>18</v>
      </c>
      <c r="AO15" s="17" t="e">
        <f t="shared" si="2"/>
        <v>#DIV/0!</v>
      </c>
      <c r="AP15" s="17" t="e">
        <f t="shared" si="2"/>
        <v>#DIV/0!</v>
      </c>
      <c r="AQ15" s="17" t="e">
        <f t="shared" si="3"/>
        <v>#DIV/0!</v>
      </c>
      <c r="AR15" s="17" t="e">
        <f t="shared" si="3"/>
        <v>#DIV/0!</v>
      </c>
      <c r="AS15" s="17" t="e">
        <f t="shared" si="3"/>
        <v>#DIV/0!</v>
      </c>
      <c r="AT15" s="17" t="e">
        <f t="shared" si="3"/>
        <v>#DIV/0!</v>
      </c>
      <c r="AU15" s="17" t="e">
        <f t="shared" si="3"/>
        <v>#DIV/0!</v>
      </c>
    </row>
    <row r="16" spans="1:55">
      <c r="A16" s="142"/>
      <c r="B16" s="145"/>
      <c r="C16" s="41" t="s">
        <v>19</v>
      </c>
      <c r="D16" s="42">
        <f t="shared" si="5"/>
        <v>0</v>
      </c>
      <c r="E16" s="42">
        <f t="shared" si="6"/>
        <v>0</v>
      </c>
      <c r="F16" s="56"/>
      <c r="G16" s="56"/>
      <c r="H16" s="51">
        <f>J16+I16</f>
        <v>0</v>
      </c>
      <c r="I16" s="56"/>
      <c r="J16" s="69"/>
      <c r="K16" s="5"/>
      <c r="L16" s="14"/>
      <c r="M16" s="14"/>
      <c r="N16" s="149"/>
      <c r="O16" s="150"/>
      <c r="P16" s="41" t="s">
        <v>19</v>
      </c>
      <c r="Q16" s="43"/>
      <c r="R16" s="43"/>
      <c r="S16" s="84"/>
      <c r="T16" s="84"/>
      <c r="U16" s="47"/>
      <c r="V16" s="84"/>
      <c r="W16" s="85"/>
      <c r="Z16" s="154"/>
      <c r="AA16" s="157"/>
      <c r="AB16" s="13" t="s">
        <v>19</v>
      </c>
      <c r="AD16" s="6" t="e">
        <f t="shared" si="0"/>
        <v>#DIV/0!</v>
      </c>
      <c r="AE16" s="6" t="e">
        <f t="shared" si="0"/>
        <v>#DIV/0!</v>
      </c>
      <c r="AF16" s="6" t="e">
        <f t="shared" si="0"/>
        <v>#DIV/0!</v>
      </c>
      <c r="AG16" s="6" t="e">
        <f t="shared" si="1"/>
        <v>#DIV/0!</v>
      </c>
      <c r="AH16" s="6" t="e">
        <f t="shared" si="1"/>
        <v>#DIV/0!</v>
      </c>
      <c r="AI16" s="6" t="e">
        <f t="shared" si="1"/>
        <v>#DIV/0!</v>
      </c>
      <c r="AL16" s="160"/>
      <c r="AM16" s="157"/>
      <c r="AN16" s="13" t="s">
        <v>19</v>
      </c>
      <c r="AO16" s="17" t="e">
        <f t="shared" si="2"/>
        <v>#DIV/0!</v>
      </c>
      <c r="AP16" s="17" t="e">
        <f t="shared" si="2"/>
        <v>#DIV/0!</v>
      </c>
      <c r="AQ16" s="17" t="e">
        <f t="shared" si="2"/>
        <v>#DIV/0!</v>
      </c>
      <c r="AR16" s="17" t="e">
        <f t="shared" si="2"/>
        <v>#DIV/0!</v>
      </c>
      <c r="AS16" s="17" t="e">
        <f t="shared" si="2"/>
        <v>#DIV/0!</v>
      </c>
      <c r="AT16" s="17" t="e">
        <f t="shared" si="2"/>
        <v>#DIV/0!</v>
      </c>
      <c r="AU16" s="17" t="e">
        <f t="shared" si="2"/>
        <v>#DIV/0!</v>
      </c>
    </row>
    <row r="17" spans="1:47">
      <c r="A17" s="142"/>
      <c r="B17" s="145"/>
      <c r="C17" s="21" t="s">
        <v>20</v>
      </c>
      <c r="D17" s="30">
        <v>683420.90724660782</v>
      </c>
      <c r="E17" s="30">
        <v>371663.90724660782</v>
      </c>
      <c r="F17" s="48">
        <v>183036</v>
      </c>
      <c r="G17" s="48">
        <v>188627.90724660782</v>
      </c>
      <c r="H17" s="30">
        <v>311757</v>
      </c>
      <c r="I17" s="29">
        <v>151289</v>
      </c>
      <c r="J17" s="59">
        <v>160468</v>
      </c>
      <c r="K17" s="5"/>
      <c r="L17" s="14"/>
      <c r="M17" s="14"/>
      <c r="N17" s="149"/>
      <c r="O17" s="150"/>
      <c r="P17" s="21" t="s">
        <v>20</v>
      </c>
      <c r="Q17" s="31"/>
      <c r="R17" s="31"/>
      <c r="S17" s="86"/>
      <c r="T17" s="86"/>
      <c r="U17" s="31"/>
      <c r="V17" s="87"/>
      <c r="W17" s="88"/>
      <c r="Z17" s="154"/>
      <c r="AA17" s="157"/>
      <c r="AB17" s="2" t="s">
        <v>20</v>
      </c>
      <c r="AD17" s="6">
        <f t="shared" si="0"/>
        <v>100</v>
      </c>
      <c r="AE17" s="6">
        <f t="shared" si="0"/>
        <v>49.247719897254179</v>
      </c>
      <c r="AF17" s="6">
        <f t="shared" si="0"/>
        <v>50.752280102745814</v>
      </c>
      <c r="AG17" s="6">
        <f t="shared" si="1"/>
        <v>100</v>
      </c>
      <c r="AH17" s="6">
        <f t="shared" si="1"/>
        <v>48.52785983955453</v>
      </c>
      <c r="AI17" s="6">
        <f t="shared" si="1"/>
        <v>51.472140160445477</v>
      </c>
      <c r="AL17" s="160"/>
      <c r="AM17" s="157"/>
      <c r="AN17" s="2" t="s">
        <v>20</v>
      </c>
      <c r="AO17" s="17">
        <f t="shared" si="2"/>
        <v>1</v>
      </c>
      <c r="AP17" s="17">
        <f t="shared" si="2"/>
        <v>0.54382870542252137</v>
      </c>
      <c r="AQ17" s="17">
        <f t="shared" si="2"/>
        <v>0.26782323756734688</v>
      </c>
      <c r="AR17" s="17">
        <f t="shared" si="2"/>
        <v>0.27600546785517449</v>
      </c>
      <c r="AS17" s="17">
        <f t="shared" si="2"/>
        <v>0.45617129457747857</v>
      </c>
      <c r="AT17" s="17">
        <f t="shared" si="2"/>
        <v>0.22137016646084021</v>
      </c>
      <c r="AU17" s="17">
        <f t="shared" si="2"/>
        <v>0.23480112811663839</v>
      </c>
    </row>
    <row r="18" spans="1:47" ht="15.75" thickBot="1">
      <c r="A18" s="143"/>
      <c r="B18" s="146"/>
      <c r="C18" s="22" t="s">
        <v>21</v>
      </c>
      <c r="D18" s="62">
        <v>8910916.5582633875</v>
      </c>
      <c r="E18" s="62">
        <v>5395468.2226334289</v>
      </c>
      <c r="F18" s="63">
        <v>2836325.2891059867</v>
      </c>
      <c r="G18" s="63">
        <v>2559142.9335274417</v>
      </c>
      <c r="H18" s="62">
        <v>3515448.3356299591</v>
      </c>
      <c r="I18" s="64">
        <v>1839495</v>
      </c>
      <c r="J18" s="65">
        <v>1675953.3356299591</v>
      </c>
      <c r="K18" s="5"/>
      <c r="L18" s="14"/>
      <c r="M18" s="14"/>
      <c r="N18" s="151"/>
      <c r="O18" s="152"/>
      <c r="P18" s="22" t="s">
        <v>21</v>
      </c>
      <c r="Q18" s="89"/>
      <c r="R18" s="89"/>
      <c r="S18" s="90"/>
      <c r="T18" s="90"/>
      <c r="U18" s="89"/>
      <c r="V18" s="91"/>
      <c r="W18" s="92"/>
      <c r="Z18" s="155"/>
      <c r="AA18" s="158"/>
      <c r="AB18" s="4" t="s">
        <v>21</v>
      </c>
      <c r="AC18" s="15"/>
      <c r="AD18" s="16">
        <f t="shared" si="0"/>
        <v>100</v>
      </c>
      <c r="AE18" s="16">
        <f t="shared" si="0"/>
        <v>52.568658957305999</v>
      </c>
      <c r="AF18" s="16">
        <f t="shared" si="0"/>
        <v>47.431341042693994</v>
      </c>
      <c r="AG18" s="16">
        <f t="shared" si="1"/>
        <v>100</v>
      </c>
      <c r="AH18" s="16">
        <f t="shared" si="1"/>
        <v>52.326042779700458</v>
      </c>
      <c r="AI18" s="16">
        <f t="shared" si="1"/>
        <v>47.673957220299542</v>
      </c>
      <c r="AL18" s="161"/>
      <c r="AM18" s="158"/>
      <c r="AN18" s="4" t="s">
        <v>21</v>
      </c>
      <c r="AO18" s="18">
        <f t="shared" si="2"/>
        <v>1</v>
      </c>
      <c r="AP18" s="19">
        <f t="shared" si="2"/>
        <v>0.60548970325954099</v>
      </c>
      <c r="AQ18" s="19">
        <f t="shared" si="2"/>
        <v>0.31829781712811223</v>
      </c>
      <c r="AR18" s="19">
        <f t="shared" si="2"/>
        <v>0.28719188613142876</v>
      </c>
      <c r="AS18" s="19">
        <f t="shared" si="2"/>
        <v>0.39451029674045907</v>
      </c>
      <c r="AT18" s="19">
        <f t="shared" si="2"/>
        <v>0.20643162664273582</v>
      </c>
      <c r="AU18" s="19">
        <f t="shared" si="2"/>
        <v>0.18807867009772325</v>
      </c>
    </row>
    <row r="19" spans="1:47">
      <c r="A19" s="129">
        <v>2016</v>
      </c>
      <c r="B19" s="132" t="s">
        <v>22</v>
      </c>
      <c r="C19" s="20" t="s">
        <v>4</v>
      </c>
      <c r="D19" s="28">
        <f>E19+H19</f>
        <v>18488811.815479893</v>
      </c>
      <c r="E19" s="28">
        <f>F19+G19</f>
        <v>7067117.9692138974</v>
      </c>
      <c r="F19" s="28">
        <f>F20+F30+F31</f>
        <v>3675530.9733367232</v>
      </c>
      <c r="G19" s="28">
        <f>G20+G30+G31</f>
        <v>3391586.9958771747</v>
      </c>
      <c r="H19" s="28">
        <f>I19+J19</f>
        <v>11421693.846265996</v>
      </c>
      <c r="I19" s="28">
        <f>I20+I30+I31</f>
        <v>5811113.1909835255</v>
      </c>
      <c r="J19" s="58">
        <f>J20+J30+J31</f>
        <v>5610580.6552824704</v>
      </c>
      <c r="K19" s="7"/>
      <c r="N19" s="135" t="s">
        <v>26</v>
      </c>
      <c r="O19" s="136"/>
      <c r="P19" s="20" t="s">
        <v>4</v>
      </c>
      <c r="Q19" s="71">
        <f t="shared" ref="Q19:Q31" si="8">D19/D6*100</f>
        <v>94.755357990636142</v>
      </c>
      <c r="R19" s="71">
        <f t="shared" ref="R19:R31" si="9">E19/E6*100</f>
        <v>94.390325021055617</v>
      </c>
      <c r="S19" s="71">
        <f t="shared" ref="S19:S31" si="10">F19/F6*100</f>
        <v>94.66849175703166</v>
      </c>
      <c r="T19" s="71">
        <f t="shared" ref="T19:T31" si="11">G19/G6*100</f>
        <v>94.090709982902425</v>
      </c>
      <c r="U19" s="71">
        <f t="shared" ref="U19:U31" si="12">H19/H6*100</f>
        <v>94.982637698173534</v>
      </c>
      <c r="V19" s="71">
        <f t="shared" ref="V19:V31" si="13">I19/I6*100</f>
        <v>95.216495596278222</v>
      </c>
      <c r="W19" s="72">
        <f t="shared" ref="W19:W31" si="14">J19/J6*100</f>
        <v>94.741629274350458</v>
      </c>
    </row>
    <row r="20" spans="1:47">
      <c r="A20" s="130"/>
      <c r="B20" s="133"/>
      <c r="C20" s="21" t="s">
        <v>10</v>
      </c>
      <c r="D20" s="30">
        <f>E20+H20</f>
        <v>8563604</v>
      </c>
      <c r="E20" s="30">
        <f>F20+G20</f>
        <v>1098709</v>
      </c>
      <c r="F20" s="30">
        <f>F21+F25</f>
        <v>553588</v>
      </c>
      <c r="G20" s="30">
        <f>G21+G25</f>
        <v>545121</v>
      </c>
      <c r="H20" s="30">
        <f>I20+J20</f>
        <v>7464895</v>
      </c>
      <c r="I20" s="30">
        <f>I21+I25</f>
        <v>3755445</v>
      </c>
      <c r="J20" s="70">
        <f>J21+J25</f>
        <v>3709450</v>
      </c>
      <c r="K20" s="7"/>
      <c r="N20" s="137"/>
      <c r="O20" s="138"/>
      <c r="P20" s="21" t="s">
        <v>10</v>
      </c>
      <c r="Q20" s="31">
        <f t="shared" si="8"/>
        <v>86.345654492314182</v>
      </c>
      <c r="R20" s="31">
        <f t="shared" si="9"/>
        <v>63.87883876001532</v>
      </c>
      <c r="S20" s="31">
        <f t="shared" si="10"/>
        <v>64.134518580993017</v>
      </c>
      <c r="T20" s="31">
        <f t="shared" si="11"/>
        <v>63.621265560408112</v>
      </c>
      <c r="U20" s="31">
        <f t="shared" si="12"/>
        <v>91.059424520738901</v>
      </c>
      <c r="V20" s="31">
        <f t="shared" si="13"/>
        <v>91.322941179188419</v>
      </c>
      <c r="W20" s="73">
        <f t="shared" si="14"/>
        <v>90.794185079691673</v>
      </c>
    </row>
    <row r="21" spans="1:47">
      <c r="A21" s="130"/>
      <c r="B21" s="133"/>
      <c r="C21" s="23" t="s">
        <v>11</v>
      </c>
      <c r="D21" s="52">
        <f>E21+H21</f>
        <v>8563604</v>
      </c>
      <c r="E21" s="57">
        <f>F21+G21</f>
        <v>1098709</v>
      </c>
      <c r="F21" s="52">
        <f>F22+F23+F24</f>
        <v>553588</v>
      </c>
      <c r="G21" s="52">
        <f>G22+G23+G24</f>
        <v>545121</v>
      </c>
      <c r="H21" s="57">
        <f>I21+J21</f>
        <v>7464895</v>
      </c>
      <c r="I21" s="52">
        <f>I22+I23+I24</f>
        <v>3755445</v>
      </c>
      <c r="J21" s="60">
        <f>J22+J23+J24</f>
        <v>3709450</v>
      </c>
      <c r="K21" s="7"/>
      <c r="N21" s="137"/>
      <c r="O21" s="138"/>
      <c r="P21" s="23" t="s">
        <v>11</v>
      </c>
      <c r="Q21" s="74">
        <f t="shared" si="8"/>
        <v>86.345654492314182</v>
      </c>
      <c r="R21" s="75">
        <f t="shared" si="9"/>
        <v>63.87883876001532</v>
      </c>
      <c r="S21" s="74">
        <f t="shared" si="10"/>
        <v>64.134518580993017</v>
      </c>
      <c r="T21" s="74">
        <f t="shared" si="11"/>
        <v>63.621265560408112</v>
      </c>
      <c r="U21" s="75">
        <f t="shared" si="12"/>
        <v>91.059424520738901</v>
      </c>
      <c r="V21" s="74">
        <f t="shared" si="13"/>
        <v>91.322941179188419</v>
      </c>
      <c r="W21" s="76">
        <f t="shared" si="14"/>
        <v>90.794185079691673</v>
      </c>
    </row>
    <row r="22" spans="1:47">
      <c r="A22" s="130"/>
      <c r="B22" s="133"/>
      <c r="C22" s="24" t="s">
        <v>12</v>
      </c>
      <c r="D22" s="52">
        <f t="shared" ref="D22:D24" si="15">E22+H22</f>
        <v>748399</v>
      </c>
      <c r="E22" s="57">
        <f t="shared" ref="E22:E24" si="16">F22+G22</f>
        <v>185624</v>
      </c>
      <c r="F22" s="52">
        <v>92604</v>
      </c>
      <c r="G22" s="52">
        <v>93020</v>
      </c>
      <c r="H22" s="57">
        <f t="shared" ref="H22:H24" si="17">I22+J22</f>
        <v>562775</v>
      </c>
      <c r="I22" s="52">
        <v>284670</v>
      </c>
      <c r="J22" s="60">
        <v>278105</v>
      </c>
      <c r="K22" s="7"/>
      <c r="N22" s="137"/>
      <c r="O22" s="138"/>
      <c r="P22" s="24" t="s">
        <v>12</v>
      </c>
      <c r="Q22" s="74">
        <f t="shared" si="8"/>
        <v>45.398896933932505</v>
      </c>
      <c r="R22" s="75">
        <f t="shared" si="9"/>
        <v>20.801073985546466</v>
      </c>
      <c r="S22" s="74">
        <f t="shared" si="10"/>
        <v>20.75582919990407</v>
      </c>
      <c r="T22" s="74">
        <f t="shared" si="11"/>
        <v>20.846312788816228</v>
      </c>
      <c r="U22" s="75">
        <f t="shared" si="12"/>
        <v>74.429421823813442</v>
      </c>
      <c r="V22" s="74">
        <f t="shared" si="13"/>
        <v>75.031431124324925</v>
      </c>
      <c r="W22" s="76">
        <f t="shared" si="14"/>
        <v>73.823124990045613</v>
      </c>
    </row>
    <row r="23" spans="1:47">
      <c r="A23" s="130"/>
      <c r="B23" s="133"/>
      <c r="C23" s="24" t="s">
        <v>13</v>
      </c>
      <c r="D23" s="52">
        <f t="shared" si="15"/>
        <v>2209543</v>
      </c>
      <c r="E23" s="57">
        <f t="shared" si="16"/>
        <v>207076</v>
      </c>
      <c r="F23" s="52">
        <v>107857</v>
      </c>
      <c r="G23" s="52">
        <v>99219</v>
      </c>
      <c r="H23" s="57">
        <f t="shared" si="17"/>
        <v>2002467</v>
      </c>
      <c r="I23" s="52">
        <v>975263</v>
      </c>
      <c r="J23" s="60">
        <v>1027204</v>
      </c>
      <c r="K23" s="7"/>
      <c r="N23" s="137"/>
      <c r="O23" s="138"/>
      <c r="P23" s="24" t="s">
        <v>13</v>
      </c>
      <c r="Q23" s="74">
        <f t="shared" si="8"/>
        <v>99.016531114426286</v>
      </c>
      <c r="R23" s="75">
        <f t="shared" si="9"/>
        <v>90.582049465018414</v>
      </c>
      <c r="S23" s="74">
        <f t="shared" si="10"/>
        <v>88.406652404488483</v>
      </c>
      <c r="T23" s="74">
        <f t="shared" si="11"/>
        <v>93.071619530040806</v>
      </c>
      <c r="U23" s="75">
        <f t="shared" si="12"/>
        <v>99.979229940041421</v>
      </c>
      <c r="V23" s="74">
        <f t="shared" si="13"/>
        <v>100.16648829857382</v>
      </c>
      <c r="W23" s="76">
        <f t="shared" si="14"/>
        <v>99.802087169088679</v>
      </c>
    </row>
    <row r="24" spans="1:47">
      <c r="A24" s="130"/>
      <c r="B24" s="133"/>
      <c r="C24" s="24" t="s">
        <v>14</v>
      </c>
      <c r="D24" s="52">
        <f t="shared" si="15"/>
        <v>5605662</v>
      </c>
      <c r="E24" s="57">
        <f t="shared" si="16"/>
        <v>706009</v>
      </c>
      <c r="F24" s="52">
        <v>353127</v>
      </c>
      <c r="G24" s="52">
        <v>352882</v>
      </c>
      <c r="H24" s="57">
        <f t="shared" si="17"/>
        <v>4899653</v>
      </c>
      <c r="I24" s="52">
        <v>2495512</v>
      </c>
      <c r="J24" s="60">
        <v>2404141</v>
      </c>
      <c r="K24" s="7"/>
      <c r="N24" s="137"/>
      <c r="O24" s="138"/>
      <c r="P24" s="24" t="s">
        <v>14</v>
      </c>
      <c r="Q24" s="74">
        <f t="shared" si="8"/>
        <v>92.842298361398591</v>
      </c>
      <c r="R24" s="75">
        <f t="shared" si="9"/>
        <v>117.8634270775251</v>
      </c>
      <c r="S24" s="74">
        <f t="shared" si="10"/>
        <v>119.70122742850168</v>
      </c>
      <c r="T24" s="74">
        <f t="shared" si="11"/>
        <v>116.07998710522074</v>
      </c>
      <c r="U24" s="75">
        <f t="shared" si="12"/>
        <v>90.086592216776197</v>
      </c>
      <c r="V24" s="74">
        <f t="shared" si="13"/>
        <v>90.442464662191497</v>
      </c>
      <c r="W24" s="76">
        <f t="shared" si="14"/>
        <v>89.72014479773101</v>
      </c>
    </row>
    <row r="25" spans="1:47">
      <c r="A25" s="130"/>
      <c r="B25" s="133"/>
      <c r="C25" s="25" t="s">
        <v>15</v>
      </c>
      <c r="D25" s="26">
        <f>E25+H25</f>
        <v>0</v>
      </c>
      <c r="E25" s="26">
        <f>F25+G25</f>
        <v>0</v>
      </c>
      <c r="F25" s="26">
        <f>SUM(F26:F29)</f>
        <v>0</v>
      </c>
      <c r="G25" s="26">
        <f>SUM(G26:G29)</f>
        <v>0</v>
      </c>
      <c r="H25" s="26">
        <f>J25+I25</f>
        <v>0</v>
      </c>
      <c r="I25" s="26">
        <f>SUM(I26:I29)</f>
        <v>0</v>
      </c>
      <c r="J25" s="61">
        <f t="shared" ref="J25" si="18">SUM(J26:J29)</f>
        <v>0</v>
      </c>
      <c r="N25" s="137"/>
      <c r="O25" s="138"/>
      <c r="P25" s="25" t="s">
        <v>15</v>
      </c>
      <c r="Q25" s="27" t="e">
        <f t="shared" si="8"/>
        <v>#DIV/0!</v>
      </c>
      <c r="R25" s="27" t="e">
        <f t="shared" si="9"/>
        <v>#DIV/0!</v>
      </c>
      <c r="S25" s="27" t="e">
        <f t="shared" si="10"/>
        <v>#DIV/0!</v>
      </c>
      <c r="T25" s="27" t="e">
        <f t="shared" si="11"/>
        <v>#DIV/0!</v>
      </c>
      <c r="U25" s="27" t="e">
        <f t="shared" si="12"/>
        <v>#DIV/0!</v>
      </c>
      <c r="V25" s="27" t="e">
        <f t="shared" si="13"/>
        <v>#DIV/0!</v>
      </c>
      <c r="W25" s="77" t="e">
        <f t="shared" si="14"/>
        <v>#DIV/0!</v>
      </c>
    </row>
    <row r="26" spans="1:47">
      <c r="A26" s="130"/>
      <c r="B26" s="133"/>
      <c r="C26" s="32" t="s">
        <v>16</v>
      </c>
      <c r="D26" s="33">
        <f t="shared" ref="D26:D31" si="19">E26+H26</f>
        <v>0</v>
      </c>
      <c r="E26" s="33">
        <f t="shared" ref="E26:E29" si="20">F26+G26</f>
        <v>0</v>
      </c>
      <c r="F26" s="53"/>
      <c r="G26" s="53"/>
      <c r="H26" s="33">
        <f t="shared" ref="H26:H31" si="21">J26+I26</f>
        <v>0</v>
      </c>
      <c r="I26" s="53"/>
      <c r="J26" s="66"/>
      <c r="N26" s="137"/>
      <c r="O26" s="138"/>
      <c r="P26" s="32" t="s">
        <v>16</v>
      </c>
      <c r="Q26" s="34" t="e">
        <f t="shared" si="8"/>
        <v>#DIV/0!</v>
      </c>
      <c r="R26" s="34" t="e">
        <f t="shared" si="9"/>
        <v>#DIV/0!</v>
      </c>
      <c r="S26" s="78" t="e">
        <f t="shared" si="10"/>
        <v>#DIV/0!</v>
      </c>
      <c r="T26" s="78" t="e">
        <f t="shared" si="11"/>
        <v>#DIV/0!</v>
      </c>
      <c r="U26" s="34" t="e">
        <f t="shared" si="12"/>
        <v>#DIV/0!</v>
      </c>
      <c r="V26" s="78" t="e">
        <f t="shared" si="13"/>
        <v>#DIV/0!</v>
      </c>
      <c r="W26" s="79" t="e">
        <f t="shared" si="14"/>
        <v>#DIV/0!</v>
      </c>
    </row>
    <row r="27" spans="1:47">
      <c r="A27" s="130"/>
      <c r="B27" s="133"/>
      <c r="C27" s="35" t="s">
        <v>17</v>
      </c>
      <c r="D27" s="36">
        <f t="shared" si="19"/>
        <v>0</v>
      </c>
      <c r="E27" s="36">
        <f t="shared" si="20"/>
        <v>0</v>
      </c>
      <c r="F27" s="54"/>
      <c r="G27" s="54"/>
      <c r="H27" s="49">
        <f t="shared" si="21"/>
        <v>0</v>
      </c>
      <c r="I27" s="54"/>
      <c r="J27" s="67"/>
      <c r="N27" s="137"/>
      <c r="O27" s="138"/>
      <c r="P27" s="35" t="s">
        <v>17</v>
      </c>
      <c r="Q27" s="37" t="e">
        <f t="shared" si="8"/>
        <v>#DIV/0!</v>
      </c>
      <c r="R27" s="37" t="e">
        <f t="shared" si="9"/>
        <v>#DIV/0!</v>
      </c>
      <c r="S27" s="80" t="e">
        <f t="shared" si="10"/>
        <v>#DIV/0!</v>
      </c>
      <c r="T27" s="80" t="e">
        <f t="shared" si="11"/>
        <v>#DIV/0!</v>
      </c>
      <c r="U27" s="45" t="e">
        <f t="shared" si="12"/>
        <v>#DIV/0!</v>
      </c>
      <c r="V27" s="80" t="e">
        <f t="shared" si="13"/>
        <v>#DIV/0!</v>
      </c>
      <c r="W27" s="81" t="e">
        <f t="shared" si="14"/>
        <v>#DIV/0!</v>
      </c>
    </row>
    <row r="28" spans="1:47">
      <c r="A28" s="130"/>
      <c r="B28" s="133"/>
      <c r="C28" s="38" t="s">
        <v>18</v>
      </c>
      <c r="D28" s="39">
        <f t="shared" si="19"/>
        <v>0</v>
      </c>
      <c r="E28" s="39">
        <f t="shared" si="20"/>
        <v>0</v>
      </c>
      <c r="F28" s="55"/>
      <c r="G28" s="55"/>
      <c r="H28" s="50">
        <f>J28+I28</f>
        <v>0</v>
      </c>
      <c r="I28" s="55"/>
      <c r="J28" s="68"/>
      <c r="N28" s="137"/>
      <c r="O28" s="138"/>
      <c r="P28" s="38" t="s">
        <v>18</v>
      </c>
      <c r="Q28" s="40" t="e">
        <f t="shared" si="8"/>
        <v>#DIV/0!</v>
      </c>
      <c r="R28" s="40" t="e">
        <f t="shared" si="9"/>
        <v>#DIV/0!</v>
      </c>
      <c r="S28" s="82" t="e">
        <f t="shared" si="10"/>
        <v>#DIV/0!</v>
      </c>
      <c r="T28" s="82" t="e">
        <f t="shared" si="11"/>
        <v>#DIV/0!</v>
      </c>
      <c r="U28" s="46" t="e">
        <f t="shared" si="12"/>
        <v>#DIV/0!</v>
      </c>
      <c r="V28" s="82" t="e">
        <f t="shared" si="13"/>
        <v>#DIV/0!</v>
      </c>
      <c r="W28" s="83" t="e">
        <f t="shared" si="14"/>
        <v>#DIV/0!</v>
      </c>
    </row>
    <row r="29" spans="1:47">
      <c r="A29" s="130"/>
      <c r="B29" s="133"/>
      <c r="C29" s="41" t="s">
        <v>19</v>
      </c>
      <c r="D29" s="42">
        <f t="shared" si="19"/>
        <v>0</v>
      </c>
      <c r="E29" s="42">
        <f t="shared" si="20"/>
        <v>0</v>
      </c>
      <c r="F29" s="56"/>
      <c r="G29" s="56"/>
      <c r="H29" s="51">
        <f>J29+I29</f>
        <v>0</v>
      </c>
      <c r="I29" s="56"/>
      <c r="J29" s="69"/>
      <c r="N29" s="137"/>
      <c r="O29" s="138"/>
      <c r="P29" s="41" t="s">
        <v>19</v>
      </c>
      <c r="Q29" s="43" t="e">
        <f t="shared" si="8"/>
        <v>#DIV/0!</v>
      </c>
      <c r="R29" s="43" t="e">
        <f t="shared" si="9"/>
        <v>#DIV/0!</v>
      </c>
      <c r="S29" s="84" t="e">
        <f t="shared" si="10"/>
        <v>#DIV/0!</v>
      </c>
      <c r="T29" s="84" t="e">
        <f t="shared" si="11"/>
        <v>#DIV/0!</v>
      </c>
      <c r="U29" s="47" t="e">
        <f t="shared" si="12"/>
        <v>#DIV/0!</v>
      </c>
      <c r="V29" s="84" t="e">
        <f t="shared" si="13"/>
        <v>#DIV/0!</v>
      </c>
      <c r="W29" s="85" t="e">
        <f t="shared" si="14"/>
        <v>#DIV/0!</v>
      </c>
    </row>
    <row r="30" spans="1:47">
      <c r="A30" s="130"/>
      <c r="B30" s="133"/>
      <c r="C30" s="21" t="s">
        <v>20</v>
      </c>
      <c r="D30" s="30">
        <f t="shared" si="19"/>
        <v>709984</v>
      </c>
      <c r="E30" s="30">
        <f>F30+G30</f>
        <v>385906</v>
      </c>
      <c r="F30" s="48">
        <v>188625</v>
      </c>
      <c r="G30" s="48">
        <v>197281</v>
      </c>
      <c r="H30" s="30">
        <f t="shared" si="21"/>
        <v>324078</v>
      </c>
      <c r="I30" s="29">
        <v>156002</v>
      </c>
      <c r="J30" s="59">
        <v>168076</v>
      </c>
      <c r="N30" s="137"/>
      <c r="O30" s="138"/>
      <c r="P30" s="21" t="s">
        <v>20</v>
      </c>
      <c r="Q30" s="31">
        <f t="shared" si="8"/>
        <v>103.88678374801417</v>
      </c>
      <c r="R30" s="31">
        <f t="shared" si="9"/>
        <v>103.83198165754153</v>
      </c>
      <c r="S30" s="86">
        <f t="shared" si="10"/>
        <v>103.053497672589</v>
      </c>
      <c r="T30" s="86">
        <f t="shared" si="11"/>
        <v>104.5873873488292</v>
      </c>
      <c r="U30" s="31">
        <f t="shared" si="12"/>
        <v>103.95211655231478</v>
      </c>
      <c r="V30" s="87">
        <f t="shared" si="13"/>
        <v>103.11522979198753</v>
      </c>
      <c r="W30" s="88">
        <f t="shared" si="14"/>
        <v>104.74113218834908</v>
      </c>
    </row>
    <row r="31" spans="1:47" ht="15.75" thickBot="1">
      <c r="A31" s="131"/>
      <c r="B31" s="134"/>
      <c r="C31" s="22" t="s">
        <v>21</v>
      </c>
      <c r="D31" s="62">
        <f t="shared" si="19"/>
        <v>9215223.8154798932</v>
      </c>
      <c r="E31" s="62">
        <f t="shared" ref="E31" si="22">F31+G31</f>
        <v>5582502.9692138974</v>
      </c>
      <c r="F31" s="63">
        <v>2933317.9733367232</v>
      </c>
      <c r="G31" s="63">
        <v>2649184.9958771747</v>
      </c>
      <c r="H31" s="62">
        <f t="shared" si="21"/>
        <v>3632720.8462659959</v>
      </c>
      <c r="I31" s="64">
        <v>1899666.1909835255</v>
      </c>
      <c r="J31" s="65">
        <v>1733054.6552824706</v>
      </c>
      <c r="N31" s="139"/>
      <c r="O31" s="140"/>
      <c r="P31" s="22" t="s">
        <v>21</v>
      </c>
      <c r="Q31" s="89">
        <f t="shared" si="8"/>
        <v>103.41499390356552</v>
      </c>
      <c r="R31" s="89">
        <f t="shared" si="9"/>
        <v>103.46651558053621</v>
      </c>
      <c r="S31" s="90">
        <f t="shared" si="10"/>
        <v>103.41966010045726</v>
      </c>
      <c r="T31" s="90">
        <f t="shared" si="11"/>
        <v>103.51844600667231</v>
      </c>
      <c r="U31" s="89">
        <f t="shared" si="12"/>
        <v>103.33591904757779</v>
      </c>
      <c r="V31" s="91">
        <f t="shared" si="13"/>
        <v>103.27107118983881</v>
      </c>
      <c r="W31" s="92">
        <f t="shared" si="14"/>
        <v>103.4070948419962</v>
      </c>
    </row>
  </sheetData>
  <mergeCells count="42">
    <mergeCell ref="AC2:AI2"/>
    <mergeCell ref="AC3:AC4"/>
    <mergeCell ref="AD3:AF3"/>
    <mergeCell ref="AG3:AI3"/>
    <mergeCell ref="A2:A5"/>
    <mergeCell ref="B2:B5"/>
    <mergeCell ref="C2:C5"/>
    <mergeCell ref="D2:J2"/>
    <mergeCell ref="N2:N5"/>
    <mergeCell ref="O2:O5"/>
    <mergeCell ref="P2:P5"/>
    <mergeCell ref="Q2:W2"/>
    <mergeCell ref="Z2:Z5"/>
    <mergeCell ref="AA2:AA5"/>
    <mergeCell ref="AB2:AB5"/>
    <mergeCell ref="AP3:AR3"/>
    <mergeCell ref="AS3:AU3"/>
    <mergeCell ref="D5:J5"/>
    <mergeCell ref="Q5:W5"/>
    <mergeCell ref="AC5:AI5"/>
    <mergeCell ref="AO5:AU5"/>
    <mergeCell ref="AL2:AL5"/>
    <mergeCell ref="AM2:AM5"/>
    <mergeCell ref="AN2:AN5"/>
    <mergeCell ref="AO2:AU2"/>
    <mergeCell ref="D3:D4"/>
    <mergeCell ref="E3:G3"/>
    <mergeCell ref="H3:J3"/>
    <mergeCell ref="Q3:Q4"/>
    <mergeCell ref="R3:T3"/>
    <mergeCell ref="U3:W3"/>
    <mergeCell ref="Z6:Z18"/>
    <mergeCell ref="AA6:AA18"/>
    <mergeCell ref="AL6:AL18"/>
    <mergeCell ref="AM6:AM18"/>
    <mergeCell ref="AO3:AO4"/>
    <mergeCell ref="A19:A31"/>
    <mergeCell ref="B19:B31"/>
    <mergeCell ref="N19:O31"/>
    <mergeCell ref="A6:A18"/>
    <mergeCell ref="B6:B18"/>
    <mergeCell ref="N6:O18"/>
  </mergeCells>
  <pageMargins left="0" right="0" top="0" bottom="0" header="0.31496062992125984" footer="0.31496062992125984"/>
  <pageSetup paperSize="9" scale="4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7"/>
  <sheetViews>
    <sheetView tabSelected="1" workbookViewId="0">
      <selection activeCell="A10" sqref="A10"/>
    </sheetView>
  </sheetViews>
  <sheetFormatPr defaultRowHeight="15"/>
  <sheetData>
    <row r="1" spans="1:3">
      <c r="A1" s="95" t="s">
        <v>52</v>
      </c>
      <c r="B1" s="96"/>
      <c r="C1" s="96"/>
    </row>
    <row r="2" spans="1:3">
      <c r="A2" s="96"/>
      <c r="B2" s="96"/>
      <c r="C2" s="96"/>
    </row>
    <row r="3" spans="1:3">
      <c r="A3" s="95" t="s">
        <v>31</v>
      </c>
      <c r="B3" s="96"/>
      <c r="C3" s="96"/>
    </row>
    <row r="4" spans="1:3">
      <c r="A4" s="96"/>
      <c r="B4" s="96"/>
      <c r="C4" s="96"/>
    </row>
    <row r="5" spans="1:3">
      <c r="A5" s="96" t="s">
        <v>28</v>
      </c>
      <c r="B5" s="96"/>
      <c r="C5" s="97" t="s">
        <v>53</v>
      </c>
    </row>
    <row r="6" spans="1:3">
      <c r="A6" s="96" t="s">
        <v>29</v>
      </c>
      <c r="B6" s="96"/>
      <c r="C6" s="97" t="s">
        <v>54</v>
      </c>
    </row>
    <row r="7" spans="1:3">
      <c r="A7" s="96" t="s">
        <v>30</v>
      </c>
      <c r="B7" s="96"/>
      <c r="C7" s="97" t="s">
        <v>51</v>
      </c>
    </row>
  </sheetData>
  <hyperlinks>
    <hyperlink ref="C5" location="'Wykres 1'!A1" display="Struktura wydatków cudzoziemców w Polsce i Polaków za granicą w 4 kwartale 2021 roku" xr:uid="{00000000-0004-0000-0100-000000000000}"/>
    <hyperlink ref="C6" location="'Wykres 2'!A1" display="Struktura wydatków cudzoziemców w Polsce i Polaków za granicą według grup asortymentowych w 4 kwartale 2021 roku" xr:uid="{00000000-0004-0000-0100-000001000000}"/>
    <hyperlink ref="C7" location="'Wykres 3'!A1" display="Mały ruch graniczny cudzoziemców na granicy polsko-ukraińskiej " xr:uid="{00000000-0004-0000-0100-00000200000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27"/>
  <sheetViews>
    <sheetView zoomScaleNormal="100" workbookViewId="0">
      <selection activeCell="B5" sqref="B5:B25"/>
    </sheetView>
  </sheetViews>
  <sheetFormatPr defaultRowHeight="15"/>
  <cols>
    <col min="1" max="1" width="16.42578125" customWidth="1"/>
    <col min="2" max="4" width="16.28515625" customWidth="1"/>
  </cols>
  <sheetData>
    <row r="1" spans="1:6">
      <c r="A1" s="93" t="s">
        <v>55</v>
      </c>
    </row>
    <row r="2" spans="1:6">
      <c r="F2" s="98" t="s">
        <v>38</v>
      </c>
    </row>
    <row r="3" spans="1:6">
      <c r="A3" s="125" t="s">
        <v>6</v>
      </c>
      <c r="B3" s="94"/>
    </row>
    <row r="4" spans="1:6">
      <c r="A4" s="112" t="s">
        <v>46</v>
      </c>
      <c r="B4" s="94"/>
    </row>
    <row r="5" spans="1:6">
      <c r="A5" s="120" t="s">
        <v>45</v>
      </c>
      <c r="B5" s="101">
        <v>2E-3</v>
      </c>
      <c r="C5" s="120"/>
      <c r="D5" s="127"/>
      <c r="E5" s="121"/>
    </row>
    <row r="6" spans="1:6">
      <c r="A6" s="120" t="s">
        <v>43</v>
      </c>
      <c r="B6" s="101">
        <v>3.9E-2</v>
      </c>
      <c r="C6" s="120"/>
      <c r="D6" s="127"/>
      <c r="E6" s="121"/>
    </row>
    <row r="7" spans="1:6">
      <c r="A7" s="120" t="s">
        <v>44</v>
      </c>
      <c r="B7" s="101">
        <v>0.03</v>
      </c>
      <c r="C7" s="120"/>
      <c r="D7" s="127"/>
      <c r="E7" s="121"/>
    </row>
    <row r="8" spans="1:6">
      <c r="A8" s="120" t="s">
        <v>40</v>
      </c>
      <c r="B8" s="101">
        <v>0.17199999999999999</v>
      </c>
      <c r="C8" s="120"/>
      <c r="D8" s="127"/>
      <c r="E8" s="121"/>
    </row>
    <row r="9" spans="1:6">
      <c r="A9" s="120" t="s">
        <v>42</v>
      </c>
      <c r="B9" s="101">
        <v>6.5000000000000002E-2</v>
      </c>
      <c r="C9" s="120"/>
      <c r="D9" s="127"/>
      <c r="E9" s="121"/>
    </row>
    <row r="10" spans="1:6">
      <c r="A10" s="120" t="s">
        <v>41</v>
      </c>
      <c r="B10" s="101">
        <v>0.11</v>
      </c>
      <c r="C10" s="120"/>
      <c r="D10" s="127"/>
      <c r="E10" s="121"/>
    </row>
    <row r="11" spans="1:6">
      <c r="A11" s="120" t="s">
        <v>39</v>
      </c>
      <c r="B11" s="101">
        <v>0.39</v>
      </c>
      <c r="C11" s="120"/>
      <c r="D11" s="127"/>
      <c r="E11" s="121"/>
    </row>
    <row r="12" spans="1:6">
      <c r="A12" s="120" t="s">
        <v>20</v>
      </c>
      <c r="B12" s="101">
        <v>8.0000000000000002E-3</v>
      </c>
      <c r="C12" s="120"/>
      <c r="D12" s="127"/>
      <c r="E12" s="121"/>
    </row>
    <row r="13" spans="1:6">
      <c r="A13" s="120" t="s">
        <v>47</v>
      </c>
      <c r="B13" s="101">
        <v>0.184</v>
      </c>
      <c r="C13" s="120"/>
      <c r="D13" s="127"/>
      <c r="E13" s="121"/>
    </row>
    <row r="14" spans="1:6">
      <c r="A14" s="112"/>
      <c r="B14" s="103"/>
      <c r="C14" s="114"/>
      <c r="D14" s="117"/>
      <c r="E14" s="121"/>
    </row>
    <row r="15" spans="1:6">
      <c r="A15" s="125" t="s">
        <v>5</v>
      </c>
      <c r="B15" s="94"/>
      <c r="C15" s="114"/>
      <c r="E15" s="114"/>
    </row>
    <row r="16" spans="1:6">
      <c r="A16" s="112" t="s">
        <v>46</v>
      </c>
      <c r="B16" s="94"/>
      <c r="C16" s="114"/>
      <c r="E16" s="114"/>
    </row>
    <row r="17" spans="1:5">
      <c r="A17" s="120" t="s">
        <v>45</v>
      </c>
      <c r="B17" s="126">
        <v>0</v>
      </c>
      <c r="C17" s="123"/>
      <c r="D17" s="118"/>
    </row>
    <row r="18" spans="1:5">
      <c r="A18" s="120" t="s">
        <v>43</v>
      </c>
      <c r="B18" s="126">
        <v>1.4999999999999999E-2</v>
      </c>
      <c r="C18" s="123"/>
      <c r="D18" s="118"/>
    </row>
    <row r="19" spans="1:5">
      <c r="A19" s="120" t="s">
        <v>44</v>
      </c>
      <c r="B19" s="126">
        <v>1E-3</v>
      </c>
      <c r="C19" s="123"/>
      <c r="D19" s="118"/>
    </row>
    <row r="20" spans="1:5">
      <c r="A20" s="120" t="s">
        <v>40</v>
      </c>
      <c r="B20" s="126">
        <v>2E-3</v>
      </c>
      <c r="C20" s="123"/>
      <c r="D20" s="118"/>
    </row>
    <row r="21" spans="1:5">
      <c r="A21" s="120" t="s">
        <v>42</v>
      </c>
      <c r="B21" s="126">
        <v>6.5000000000000002E-2</v>
      </c>
      <c r="C21" s="123"/>
      <c r="D21" s="118"/>
    </row>
    <row r="22" spans="1:5">
      <c r="A22" s="120" t="s">
        <v>41</v>
      </c>
      <c r="B22" s="126">
        <v>0.128</v>
      </c>
      <c r="C22" s="123"/>
      <c r="D22" s="118"/>
    </row>
    <row r="23" spans="1:5">
      <c r="A23" s="120" t="s">
        <v>39</v>
      </c>
      <c r="B23" s="126">
        <v>0.39400000000000002</v>
      </c>
      <c r="C23" s="123"/>
      <c r="D23" s="118"/>
    </row>
    <row r="24" spans="1:5">
      <c r="A24" s="120" t="s">
        <v>20</v>
      </c>
      <c r="B24" s="126">
        <v>0.02</v>
      </c>
      <c r="C24" s="123"/>
      <c r="D24" s="118"/>
    </row>
    <row r="25" spans="1:5">
      <c r="A25" s="120" t="s">
        <v>47</v>
      </c>
      <c r="B25" s="126">
        <v>0.375</v>
      </c>
      <c r="C25" s="123"/>
      <c r="D25" s="118"/>
    </row>
    <row r="26" spans="1:5">
      <c r="A26" s="114"/>
      <c r="B26" s="104"/>
      <c r="C26" s="124"/>
      <c r="D26" s="122"/>
      <c r="E26" s="121"/>
    </row>
    <row r="27" spans="1:5">
      <c r="E27" s="119"/>
    </row>
  </sheetData>
  <hyperlinks>
    <hyperlink ref="F2" location="'Spis wykresów'!A1" display="Powrót do spisu map" xr:uid="{00000000-0004-0000-0200-000000000000}"/>
  </hyperlinks>
  <pageMargins left="0.23622047244094491" right="0.23622047244094491" top="0.15748031496062992" bottom="0.15748031496062992" header="0" footer="0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9"/>
  <sheetViews>
    <sheetView workbookViewId="0">
      <selection activeCell="B4" sqref="B4:C8"/>
    </sheetView>
  </sheetViews>
  <sheetFormatPr defaultRowHeight="15"/>
  <cols>
    <col min="1" max="1" width="29.85546875" customWidth="1"/>
    <col min="2" max="4" width="13.7109375" customWidth="1"/>
    <col min="5" max="5" width="10.5703125" bestFit="1" customWidth="1"/>
  </cols>
  <sheetData>
    <row r="1" spans="1:9">
      <c r="A1" s="93" t="s">
        <v>56</v>
      </c>
    </row>
    <row r="2" spans="1:9">
      <c r="A2" s="93"/>
      <c r="B2" s="94"/>
      <c r="C2" s="94"/>
      <c r="D2" s="94"/>
      <c r="H2" s="98" t="s">
        <v>38</v>
      </c>
      <c r="I2" s="98"/>
    </row>
    <row r="3" spans="1:9">
      <c r="A3" s="108"/>
      <c r="B3" s="102" t="s">
        <v>32</v>
      </c>
      <c r="C3" s="102" t="s">
        <v>5</v>
      </c>
    </row>
    <row r="4" spans="1:9">
      <c r="A4" s="109" t="s">
        <v>33</v>
      </c>
      <c r="B4" s="110">
        <v>0.129</v>
      </c>
      <c r="C4" s="106">
        <v>9.4E-2</v>
      </c>
      <c r="E4" s="127"/>
      <c r="F4" s="127"/>
    </row>
    <row r="5" spans="1:9">
      <c r="A5" s="109" t="s">
        <v>34</v>
      </c>
      <c r="B5" s="110">
        <v>0.02</v>
      </c>
      <c r="C5" s="106">
        <v>2.1999999999999999E-2</v>
      </c>
      <c r="E5" s="127"/>
      <c r="F5" s="127"/>
    </row>
    <row r="6" spans="1:9">
      <c r="A6" s="109" t="s">
        <v>35</v>
      </c>
      <c r="B6" s="110">
        <v>7.9000000000000001E-2</v>
      </c>
      <c r="C6" s="106">
        <v>3.0000000000000001E-3</v>
      </c>
      <c r="E6" s="127"/>
      <c r="F6" s="127"/>
    </row>
    <row r="7" spans="1:9">
      <c r="A7" s="109" t="s">
        <v>36</v>
      </c>
      <c r="B7" s="110">
        <v>0.53100000000000003</v>
      </c>
      <c r="C7" s="106">
        <v>0.29299999999999998</v>
      </c>
      <c r="E7" s="127"/>
      <c r="F7" s="127"/>
    </row>
    <row r="8" spans="1:9">
      <c r="A8" s="111" t="s">
        <v>37</v>
      </c>
      <c r="B8" s="110">
        <v>0.24099999999999999</v>
      </c>
      <c r="C8" s="107">
        <v>0.58799999999999997</v>
      </c>
      <c r="E8" s="127"/>
      <c r="F8" s="127"/>
    </row>
    <row r="9" spans="1:9">
      <c r="A9" s="99"/>
      <c r="B9" s="115"/>
      <c r="C9" s="115"/>
      <c r="E9" s="128"/>
      <c r="F9" s="128"/>
    </row>
  </sheetData>
  <hyperlinks>
    <hyperlink ref="H2" location="'Spis wykresów'!A1" display="Powrót do spisu map" xr:uid="{00000000-0004-0000-0300-000000000000}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82"/>
  <sheetViews>
    <sheetView topLeftCell="A22" workbookViewId="0">
      <selection activeCell="A58" sqref="A58"/>
    </sheetView>
  </sheetViews>
  <sheetFormatPr defaultRowHeight="15"/>
  <cols>
    <col min="1" max="1" width="9" customWidth="1"/>
    <col min="2" max="2" width="3.85546875" customWidth="1"/>
    <col min="3" max="4" width="13.7109375" customWidth="1"/>
  </cols>
  <sheetData>
    <row r="1" spans="1:6">
      <c r="A1" s="93" t="s">
        <v>50</v>
      </c>
    </row>
    <row r="2" spans="1:6">
      <c r="F2" s="98" t="s">
        <v>38</v>
      </c>
    </row>
    <row r="3" spans="1:6" ht="25.5">
      <c r="A3" s="173"/>
      <c r="B3" s="173"/>
      <c r="C3" s="105" t="s">
        <v>48</v>
      </c>
      <c r="D3" s="105" t="s">
        <v>49</v>
      </c>
    </row>
    <row r="4" spans="1:6">
      <c r="A4" s="172">
        <v>2009</v>
      </c>
      <c r="B4" s="112">
        <v>3</v>
      </c>
      <c r="C4" s="100">
        <v>7.4</v>
      </c>
      <c r="D4" s="100">
        <v>37</v>
      </c>
    </row>
    <row r="5" spans="1:6">
      <c r="A5" s="172"/>
      <c r="B5" s="112">
        <v>4</v>
      </c>
      <c r="C5" s="100">
        <v>63.9</v>
      </c>
      <c r="D5" s="100">
        <v>308</v>
      </c>
    </row>
    <row r="6" spans="1:6">
      <c r="A6" s="172">
        <v>2010</v>
      </c>
      <c r="B6" s="112">
        <v>1</v>
      </c>
      <c r="C6" s="100">
        <v>96.2</v>
      </c>
      <c r="D6" s="100">
        <v>539</v>
      </c>
    </row>
    <row r="7" spans="1:6">
      <c r="A7" s="172"/>
      <c r="B7" s="112">
        <v>2</v>
      </c>
      <c r="C7" s="100">
        <v>184.1</v>
      </c>
      <c r="D7" s="100">
        <v>812</v>
      </c>
    </row>
    <row r="8" spans="1:6">
      <c r="A8" s="172"/>
      <c r="B8" s="112">
        <v>3</v>
      </c>
      <c r="C8" s="100">
        <v>218.1</v>
      </c>
      <c r="D8" s="100">
        <v>1035</v>
      </c>
    </row>
    <row r="9" spans="1:6">
      <c r="A9" s="172"/>
      <c r="B9" s="112">
        <v>4</v>
      </c>
      <c r="C9" s="100">
        <v>221.3</v>
      </c>
      <c r="D9" s="100">
        <v>1210.7</v>
      </c>
    </row>
    <row r="10" spans="1:6">
      <c r="A10" s="172">
        <v>2011</v>
      </c>
      <c r="B10" s="112">
        <v>1</v>
      </c>
      <c r="C10" s="100">
        <v>233.3</v>
      </c>
      <c r="D10" s="113">
        <v>1218.5</v>
      </c>
    </row>
    <row r="11" spans="1:6">
      <c r="A11" s="172"/>
      <c r="B11" s="112">
        <v>2</v>
      </c>
      <c r="C11" s="100">
        <v>246.9</v>
      </c>
      <c r="D11" s="113">
        <v>1177.8</v>
      </c>
    </row>
    <row r="12" spans="1:6">
      <c r="A12" s="172"/>
      <c r="B12" s="112">
        <v>3</v>
      </c>
      <c r="C12" s="100">
        <v>318</v>
      </c>
      <c r="D12" s="113">
        <v>1200.8</v>
      </c>
    </row>
    <row r="13" spans="1:6">
      <c r="A13" s="172"/>
      <c r="B13" s="112">
        <v>4</v>
      </c>
      <c r="C13" s="100">
        <v>420.3</v>
      </c>
      <c r="D13" s="113">
        <v>1444.5</v>
      </c>
    </row>
    <row r="14" spans="1:6">
      <c r="A14" s="172">
        <v>2012</v>
      </c>
      <c r="B14" s="112">
        <v>1</v>
      </c>
      <c r="C14" s="100">
        <v>348.6</v>
      </c>
      <c r="D14" s="113">
        <v>1381</v>
      </c>
    </row>
    <row r="15" spans="1:6">
      <c r="A15" s="172"/>
      <c r="B15" s="112">
        <v>2</v>
      </c>
      <c r="C15" s="100">
        <v>323.89999999999998</v>
      </c>
      <c r="D15" s="113">
        <v>1443.3</v>
      </c>
    </row>
    <row r="16" spans="1:6">
      <c r="A16" s="172"/>
      <c r="B16" s="112">
        <v>3</v>
      </c>
      <c r="C16" s="100">
        <v>385.1</v>
      </c>
      <c r="D16" s="113">
        <v>1476.8</v>
      </c>
    </row>
    <row r="17" spans="1:4">
      <c r="A17" s="172"/>
      <c r="B17" s="112">
        <v>4</v>
      </c>
      <c r="C17" s="100">
        <v>433.5</v>
      </c>
      <c r="D17" s="113">
        <v>1668.7</v>
      </c>
    </row>
    <row r="18" spans="1:4">
      <c r="A18" s="172">
        <v>2013</v>
      </c>
      <c r="B18" s="112">
        <v>1</v>
      </c>
      <c r="C18" s="113">
        <v>398.7</v>
      </c>
      <c r="D18" s="100">
        <v>1630</v>
      </c>
    </row>
    <row r="19" spans="1:4">
      <c r="A19" s="172"/>
      <c r="B19" s="112">
        <v>2</v>
      </c>
      <c r="C19" s="113">
        <v>542.70000000000005</v>
      </c>
      <c r="D19" s="100">
        <v>1719</v>
      </c>
    </row>
    <row r="20" spans="1:4">
      <c r="A20" s="172"/>
      <c r="B20" s="112">
        <v>3</v>
      </c>
      <c r="C20" s="113">
        <v>648.70000000000005</v>
      </c>
      <c r="D20" s="100">
        <v>1957.1</v>
      </c>
    </row>
    <row r="21" spans="1:4">
      <c r="A21" s="172"/>
      <c r="B21" s="112">
        <v>4</v>
      </c>
      <c r="C21" s="100">
        <v>710.3</v>
      </c>
      <c r="D21" s="100">
        <v>2156.6999999999998</v>
      </c>
    </row>
    <row r="22" spans="1:4">
      <c r="A22" s="172">
        <v>2014</v>
      </c>
      <c r="B22" s="112">
        <v>1</v>
      </c>
      <c r="C22" s="100">
        <v>454.1</v>
      </c>
      <c r="D22" s="100">
        <v>1806.8</v>
      </c>
    </row>
    <row r="23" spans="1:4">
      <c r="A23" s="172"/>
      <c r="B23" s="112">
        <v>2</v>
      </c>
      <c r="C23" s="100">
        <v>489.9</v>
      </c>
      <c r="D23" s="100">
        <v>1931.6</v>
      </c>
    </row>
    <row r="24" spans="1:4">
      <c r="A24" s="172"/>
      <c r="B24" s="112">
        <v>3</v>
      </c>
      <c r="C24" s="100">
        <v>680.1</v>
      </c>
      <c r="D24" s="100">
        <v>2212.1999999999998</v>
      </c>
    </row>
    <row r="25" spans="1:4">
      <c r="A25" s="172"/>
      <c r="B25" s="112">
        <v>4</v>
      </c>
      <c r="C25" s="100">
        <v>718.6</v>
      </c>
      <c r="D25" s="100">
        <v>2464.6999999999998</v>
      </c>
    </row>
    <row r="26" spans="1:4">
      <c r="A26" s="172">
        <v>2015</v>
      </c>
      <c r="B26" s="112">
        <v>1</v>
      </c>
      <c r="C26" s="100">
        <v>453.3</v>
      </c>
      <c r="D26" s="100">
        <v>2182.9</v>
      </c>
    </row>
    <row r="27" spans="1:4">
      <c r="A27" s="172"/>
      <c r="B27" s="112">
        <v>2</v>
      </c>
      <c r="C27" s="100">
        <v>630.5</v>
      </c>
      <c r="D27" s="100">
        <v>2386.3000000000002</v>
      </c>
    </row>
    <row r="28" spans="1:4">
      <c r="A28" s="172"/>
      <c r="B28" s="112">
        <v>3</v>
      </c>
      <c r="C28" s="100">
        <v>835.8</v>
      </c>
      <c r="D28" s="100">
        <v>3033.2</v>
      </c>
    </row>
    <row r="29" spans="1:4">
      <c r="A29" s="172"/>
      <c r="B29" s="112">
        <v>4</v>
      </c>
      <c r="C29" s="100">
        <v>973.6</v>
      </c>
      <c r="D29" s="100">
        <v>3132.8</v>
      </c>
    </row>
    <row r="30" spans="1:4">
      <c r="A30" s="172">
        <v>2016</v>
      </c>
      <c r="B30" s="112">
        <v>1</v>
      </c>
      <c r="C30" s="100">
        <v>683.7</v>
      </c>
      <c r="D30" s="100">
        <v>2787.6</v>
      </c>
    </row>
    <row r="31" spans="1:4">
      <c r="A31" s="172"/>
      <c r="B31" s="112">
        <v>2</v>
      </c>
      <c r="C31" s="100">
        <v>821.8</v>
      </c>
      <c r="D31" s="100">
        <v>2785</v>
      </c>
    </row>
    <row r="32" spans="1:4">
      <c r="A32" s="172"/>
      <c r="B32" s="112">
        <v>3</v>
      </c>
      <c r="C32" s="100">
        <v>545.5</v>
      </c>
      <c r="D32" s="100">
        <v>1710.3</v>
      </c>
    </row>
    <row r="33" spans="1:4">
      <c r="A33" s="172"/>
      <c r="B33" s="112">
        <v>4</v>
      </c>
      <c r="C33" s="100">
        <v>840.9</v>
      </c>
      <c r="D33" s="100">
        <v>2537.4</v>
      </c>
    </row>
    <row r="34" spans="1:4">
      <c r="A34" s="172">
        <v>2017</v>
      </c>
      <c r="B34" s="112">
        <v>1</v>
      </c>
      <c r="C34" s="100">
        <v>744.7</v>
      </c>
      <c r="D34" s="100">
        <v>2368.1999999999998</v>
      </c>
    </row>
    <row r="35" spans="1:4">
      <c r="A35" s="172"/>
      <c r="B35" s="112">
        <v>2</v>
      </c>
      <c r="C35" s="100">
        <v>661</v>
      </c>
      <c r="D35" s="100">
        <v>2047</v>
      </c>
    </row>
    <row r="36" spans="1:4">
      <c r="A36" s="172"/>
      <c r="B36" s="112">
        <v>3</v>
      </c>
      <c r="C36" s="100">
        <v>674.1</v>
      </c>
      <c r="D36" s="100">
        <v>2068.6</v>
      </c>
    </row>
    <row r="37" spans="1:4">
      <c r="A37" s="172"/>
      <c r="B37" s="112">
        <v>4</v>
      </c>
      <c r="C37" s="100">
        <v>675</v>
      </c>
      <c r="D37" s="100">
        <v>1993</v>
      </c>
    </row>
    <row r="38" spans="1:4">
      <c r="A38" s="172">
        <v>2018</v>
      </c>
      <c r="B38" s="112">
        <v>1</v>
      </c>
      <c r="C38" s="100">
        <v>502.1</v>
      </c>
      <c r="D38" s="100">
        <v>1445.1</v>
      </c>
    </row>
    <row r="39" spans="1:4">
      <c r="A39" s="172"/>
      <c r="B39" s="112">
        <v>2</v>
      </c>
      <c r="C39" s="100">
        <v>392.9</v>
      </c>
      <c r="D39" s="100">
        <v>1206.5999999999999</v>
      </c>
    </row>
    <row r="40" spans="1:4">
      <c r="A40" s="172"/>
      <c r="B40" s="112">
        <v>3</v>
      </c>
      <c r="C40" s="100">
        <v>430.8</v>
      </c>
      <c r="D40" s="100">
        <v>1354.3</v>
      </c>
    </row>
    <row r="41" spans="1:4">
      <c r="A41" s="172"/>
      <c r="B41" s="112">
        <v>4</v>
      </c>
      <c r="C41" s="100">
        <v>459.3</v>
      </c>
      <c r="D41" s="100">
        <v>1274</v>
      </c>
    </row>
    <row r="42" spans="1:4">
      <c r="A42" s="172">
        <v>2019</v>
      </c>
      <c r="B42" s="112">
        <v>1</v>
      </c>
      <c r="C42" s="100">
        <v>355.3</v>
      </c>
      <c r="D42" s="100">
        <v>1098.4000000000001</v>
      </c>
    </row>
    <row r="43" spans="1:4">
      <c r="A43" s="172"/>
      <c r="B43" s="112">
        <v>2</v>
      </c>
      <c r="C43" s="100">
        <v>322.2</v>
      </c>
      <c r="D43" s="100">
        <v>997.3</v>
      </c>
    </row>
    <row r="44" spans="1:4">
      <c r="A44" s="172"/>
      <c r="B44" s="112">
        <v>3</v>
      </c>
      <c r="C44" s="100">
        <v>366.3</v>
      </c>
      <c r="D44" s="100">
        <v>1155.5</v>
      </c>
    </row>
    <row r="45" spans="1:4">
      <c r="A45" s="172"/>
      <c r="B45" s="112">
        <v>4</v>
      </c>
      <c r="C45" s="100">
        <v>428.4</v>
      </c>
      <c r="D45" s="100">
        <v>1225.9000000000001</v>
      </c>
    </row>
    <row r="46" spans="1:4">
      <c r="A46" s="172">
        <v>2020</v>
      </c>
      <c r="B46" s="112">
        <v>1</v>
      </c>
      <c r="C46" s="100">
        <v>306.2</v>
      </c>
      <c r="D46" s="100">
        <v>929.9</v>
      </c>
    </row>
    <row r="47" spans="1:4">
      <c r="A47" s="172"/>
      <c r="B47" s="112">
        <v>2</v>
      </c>
      <c r="C47" s="100">
        <v>0.4</v>
      </c>
      <c r="D47" s="100">
        <v>1</v>
      </c>
    </row>
    <row r="48" spans="1:4">
      <c r="A48" s="172"/>
      <c r="B48" s="112">
        <v>3</v>
      </c>
      <c r="C48" s="100">
        <v>0</v>
      </c>
      <c r="D48" s="100">
        <v>0</v>
      </c>
    </row>
    <row r="49" spans="1:4">
      <c r="A49" s="172"/>
      <c r="B49" s="112">
        <v>4</v>
      </c>
      <c r="C49" s="100">
        <v>0</v>
      </c>
      <c r="D49" s="100">
        <v>0</v>
      </c>
    </row>
    <row r="50" spans="1:4">
      <c r="A50" s="172">
        <v>2021</v>
      </c>
      <c r="B50" s="112">
        <v>1</v>
      </c>
      <c r="C50" s="100">
        <v>0</v>
      </c>
      <c r="D50" s="100">
        <v>0</v>
      </c>
    </row>
    <row r="51" spans="1:4">
      <c r="A51" s="172"/>
      <c r="B51" s="112">
        <v>2</v>
      </c>
      <c r="C51" s="100">
        <v>0</v>
      </c>
      <c r="D51" s="100">
        <v>0</v>
      </c>
    </row>
    <row r="52" spans="1:4">
      <c r="A52" s="172"/>
      <c r="B52" s="112">
        <v>3</v>
      </c>
      <c r="C52" s="100">
        <v>3.1</v>
      </c>
      <c r="D52" s="100">
        <v>8.3000000000000007</v>
      </c>
    </row>
    <row r="53" spans="1:4">
      <c r="A53" s="172"/>
      <c r="B53" s="112">
        <v>4</v>
      </c>
      <c r="C53" s="100">
        <v>47.5</v>
      </c>
      <c r="D53" s="100">
        <v>126</v>
      </c>
    </row>
    <row r="54" spans="1:4">
      <c r="A54" s="172">
        <v>2022</v>
      </c>
      <c r="B54" s="112">
        <v>1</v>
      </c>
      <c r="C54" s="116">
        <v>37.6</v>
      </c>
      <c r="D54" s="116">
        <v>107.2</v>
      </c>
    </row>
    <row r="55" spans="1:4">
      <c r="A55" s="172"/>
      <c r="B55" s="112">
        <v>2</v>
      </c>
      <c r="C55" s="116">
        <v>42.6</v>
      </c>
      <c r="D55" s="116">
        <v>111.9</v>
      </c>
    </row>
    <row r="56" spans="1:4">
      <c r="A56" s="172"/>
      <c r="B56" s="112">
        <v>3</v>
      </c>
      <c r="C56" s="116">
        <v>65.099999999999994</v>
      </c>
      <c r="D56" s="116">
        <v>166.1</v>
      </c>
    </row>
    <row r="57" spans="1:4">
      <c r="A57" s="172"/>
      <c r="B57" s="112">
        <v>4</v>
      </c>
      <c r="C57" s="116">
        <v>94.6</v>
      </c>
      <c r="D57" s="116">
        <v>249.5</v>
      </c>
    </row>
    <row r="58" spans="1:4">
      <c r="A58" s="114"/>
      <c r="B58" s="114"/>
      <c r="C58" s="114"/>
      <c r="D58" s="114"/>
    </row>
    <row r="59" spans="1:4">
      <c r="A59" s="114"/>
      <c r="B59" s="114"/>
      <c r="C59" s="114"/>
      <c r="D59" s="114"/>
    </row>
    <row r="60" spans="1:4">
      <c r="A60" s="114"/>
      <c r="B60" s="114"/>
      <c r="C60" s="114"/>
      <c r="D60" s="114"/>
    </row>
    <row r="61" spans="1:4">
      <c r="A61" s="114"/>
      <c r="B61" s="114"/>
      <c r="C61" s="114"/>
      <c r="D61" s="114"/>
    </row>
    <row r="62" spans="1:4">
      <c r="A62" s="114"/>
      <c r="B62" s="114"/>
      <c r="C62" s="114"/>
      <c r="D62" s="114"/>
    </row>
    <row r="63" spans="1:4">
      <c r="A63" s="114"/>
      <c r="B63" s="114"/>
      <c r="C63" s="114"/>
      <c r="D63" s="114"/>
    </row>
    <row r="64" spans="1:4">
      <c r="A64" s="114"/>
      <c r="B64" s="114"/>
      <c r="C64" s="114"/>
      <c r="D64" s="114"/>
    </row>
    <row r="65" spans="1:4">
      <c r="A65" s="114"/>
      <c r="B65" s="114"/>
      <c r="C65" s="114"/>
      <c r="D65" s="114"/>
    </row>
    <row r="66" spans="1:4">
      <c r="A66" s="114"/>
      <c r="B66" s="114"/>
      <c r="C66" s="114"/>
      <c r="D66" s="114"/>
    </row>
    <row r="67" spans="1:4">
      <c r="A67" s="114"/>
      <c r="B67" s="114"/>
      <c r="C67" s="114"/>
      <c r="D67" s="114"/>
    </row>
    <row r="68" spans="1:4">
      <c r="A68" s="114"/>
      <c r="B68" s="114"/>
      <c r="C68" s="114"/>
      <c r="D68" s="114"/>
    </row>
    <row r="69" spans="1:4">
      <c r="A69" s="114"/>
      <c r="B69" s="114"/>
      <c r="C69" s="114"/>
      <c r="D69" s="114"/>
    </row>
    <row r="70" spans="1:4">
      <c r="A70" s="114"/>
      <c r="B70" s="114"/>
      <c r="C70" s="114"/>
      <c r="D70" s="114"/>
    </row>
    <row r="71" spans="1:4">
      <c r="A71" s="114"/>
      <c r="B71" s="114"/>
      <c r="C71" s="114"/>
      <c r="D71" s="114"/>
    </row>
    <row r="72" spans="1:4">
      <c r="A72" s="114"/>
      <c r="B72" s="114"/>
      <c r="C72" s="114"/>
      <c r="D72" s="114"/>
    </row>
    <row r="73" spans="1:4">
      <c r="A73" s="114"/>
      <c r="B73" s="114"/>
      <c r="C73" s="114"/>
      <c r="D73" s="114"/>
    </row>
    <row r="74" spans="1:4">
      <c r="A74" s="114"/>
      <c r="B74" s="114"/>
      <c r="C74" s="114"/>
      <c r="D74" s="114"/>
    </row>
    <row r="75" spans="1:4">
      <c r="A75" s="114"/>
      <c r="B75" s="114"/>
      <c r="C75" s="114"/>
      <c r="D75" s="114"/>
    </row>
    <row r="76" spans="1:4">
      <c r="A76" s="114"/>
      <c r="B76" s="114"/>
      <c r="C76" s="114"/>
      <c r="D76" s="114"/>
    </row>
    <row r="77" spans="1:4">
      <c r="A77" s="114"/>
      <c r="B77" s="114"/>
      <c r="C77" s="114"/>
      <c r="D77" s="114"/>
    </row>
    <row r="78" spans="1:4">
      <c r="A78" s="114"/>
      <c r="B78" s="114"/>
      <c r="C78" s="114"/>
      <c r="D78" s="114"/>
    </row>
    <row r="79" spans="1:4">
      <c r="A79" s="114"/>
      <c r="B79" s="114"/>
      <c r="C79" s="114"/>
      <c r="D79" s="114"/>
    </row>
    <row r="80" spans="1:4">
      <c r="A80" s="114"/>
      <c r="B80" s="114"/>
      <c r="C80" s="114"/>
      <c r="D80" s="114"/>
    </row>
    <row r="81" spans="1:4">
      <c r="A81" s="114"/>
      <c r="B81" s="114"/>
      <c r="C81" s="114"/>
      <c r="D81" s="114"/>
    </row>
    <row r="82" spans="1:4">
      <c r="A82" s="114"/>
      <c r="B82" s="114"/>
      <c r="C82" s="114"/>
      <c r="D82" s="114"/>
    </row>
  </sheetData>
  <mergeCells count="15">
    <mergeCell ref="A54:A57"/>
    <mergeCell ref="A3:B3"/>
    <mergeCell ref="A50:A53"/>
    <mergeCell ref="A26:A29"/>
    <mergeCell ref="A30:A33"/>
    <mergeCell ref="A34:A37"/>
    <mergeCell ref="A38:A41"/>
    <mergeCell ref="A42:A45"/>
    <mergeCell ref="A46:A49"/>
    <mergeCell ref="A22:A25"/>
    <mergeCell ref="A4:A5"/>
    <mergeCell ref="A6:A9"/>
    <mergeCell ref="A10:A13"/>
    <mergeCell ref="A14:A17"/>
    <mergeCell ref="A18:A21"/>
  </mergeCells>
  <hyperlinks>
    <hyperlink ref="F2" location="'Spis wykresów'!A1" display="Powrót do spisu map" xr:uid="{00000000-0004-0000-0400-000000000000}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Arkusze</vt:lpstr>
      </vt:variant>
      <vt:variant>
        <vt:i4>5</vt:i4>
      </vt:variant>
    </vt:vector>
  </HeadingPairs>
  <TitlesOfParts>
    <vt:vector size="5" baseType="lpstr">
      <vt:lpstr>ruch graniczny (surowe)</vt:lpstr>
      <vt:lpstr>Spis wykresów</vt:lpstr>
      <vt:lpstr>Wykres 1</vt:lpstr>
      <vt:lpstr>Wykres 2</vt:lpstr>
      <vt:lpstr>Wykres 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2022-09-16T10:57:28Z</cp:lastPrinted>
  <dcterms:created xsi:type="dcterms:W3CDTF">2014-11-03T08:50:24Z</dcterms:created>
  <dcterms:modified xsi:type="dcterms:W3CDTF">2023-03-15T09:25:32Z</dcterms:modified>
</cp:coreProperties>
</file>