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frze01\ote\!!!Publikacje i opracowania sygnalne\INFORMACJE SYGNALNE - RUCH ORAZ WYDATKI\2021\2021 IV kwartał\"/>
    </mc:Choice>
  </mc:AlternateContent>
  <xr:revisionPtr revIDLastSave="0" documentId="13_ncr:1_{6C46C010-2892-4D03-8C1C-62FE7EA07DE1}" xr6:coauthVersionLast="36" xr6:coauthVersionMax="36" xr10:uidLastSave="{00000000-0000-0000-0000-000000000000}"/>
  <bookViews>
    <workbookView xWindow="0" yWindow="0" windowWidth="29070" windowHeight="15870" firstSheet="1" activeTab="1" xr2:uid="{00000000-000D-0000-FFFF-FFFF00000000}"/>
  </bookViews>
  <sheets>
    <sheet name="ruch graniczny (surowe)" sheetId="7" state="hidden" r:id="rId1"/>
    <sheet name="Spis map" sheetId="11" r:id="rId2"/>
    <sheet name="Mapa 1" sheetId="8" r:id="rId3"/>
    <sheet name="Mapa 2" sheetId="9" r:id="rId4"/>
    <sheet name="Mapa 3" sheetId="10" r:id="rId5"/>
  </sheets>
  <definedNames>
    <definedName name="_xlnm._FilterDatabase" localSheetId="2" hidden="1">'Mapa 1'!#REF!</definedName>
    <definedName name="_xlnm._FilterDatabase" localSheetId="0" hidden="1">'ruch graniczny (surowe)'!$A$6:$BO$18</definedName>
    <definedName name="_xlnm.Print_Area" localSheetId="2">'Mapa 1'!#REF!</definedName>
    <definedName name="_xlnm.Print_Area" localSheetId="0">'ruch graniczny (surowe)'!#REF!</definedName>
    <definedName name="_xlnm.Print_Titles" localSheetId="2">'Mapa 1'!$3:$4</definedName>
  </definedNames>
  <calcPr calcId="191029"/>
</workbook>
</file>

<file path=xl/calcChain.xml><?xml version="1.0" encoding="utf-8"?>
<calcChain xmlns="http://schemas.openxmlformats.org/spreadsheetml/2006/main">
  <c r="J12" i="7" l="1"/>
  <c r="H12" i="7" s="1"/>
  <c r="I12" i="7"/>
  <c r="I7" i="7" s="1"/>
  <c r="G12" i="7"/>
  <c r="G7" i="7" s="1"/>
  <c r="F12" i="7"/>
  <c r="E12" i="7" s="1"/>
  <c r="H16" i="7"/>
  <c r="D16" i="7" s="1"/>
  <c r="H15" i="7"/>
  <c r="H14" i="7"/>
  <c r="H13" i="7"/>
  <c r="E16" i="7"/>
  <c r="E15" i="7"/>
  <c r="D15" i="7" s="1"/>
  <c r="E14" i="7"/>
  <c r="D14" i="7" s="1"/>
  <c r="E13" i="7"/>
  <c r="D13" i="7"/>
  <c r="I6" i="7" l="1"/>
  <c r="D12" i="7"/>
  <c r="F7" i="7"/>
  <c r="F6" i="7" s="1"/>
  <c r="J7" i="7"/>
  <c r="J6" i="7" s="1"/>
  <c r="G6" i="7"/>
  <c r="E6" i="7" s="1"/>
  <c r="H7" i="7" l="1"/>
  <c r="H6" i="7"/>
  <c r="D6" i="7" s="1"/>
  <c r="E7" i="7"/>
  <c r="AR15" i="7"/>
  <c r="W31" i="7"/>
  <c r="V31" i="7"/>
  <c r="T31" i="7"/>
  <c r="S31" i="7"/>
  <c r="H31" i="7"/>
  <c r="U31" i="7" s="1"/>
  <c r="E31" i="7"/>
  <c r="R31" i="7" s="1"/>
  <c r="W30" i="7"/>
  <c r="V30" i="7"/>
  <c r="T30" i="7"/>
  <c r="S30" i="7"/>
  <c r="H30" i="7"/>
  <c r="U30" i="7" s="1"/>
  <c r="E30" i="7"/>
  <c r="W29" i="7"/>
  <c r="V29" i="7"/>
  <c r="T29" i="7"/>
  <c r="S29" i="7"/>
  <c r="H29" i="7"/>
  <c r="U29" i="7" s="1"/>
  <c r="E29" i="7"/>
  <c r="R29" i="7" s="1"/>
  <c r="W28" i="7"/>
  <c r="V28" i="7"/>
  <c r="T28" i="7"/>
  <c r="S28" i="7"/>
  <c r="H28" i="7"/>
  <c r="U28" i="7" s="1"/>
  <c r="E28" i="7"/>
  <c r="W27" i="7"/>
  <c r="V27" i="7"/>
  <c r="T27" i="7"/>
  <c r="S27" i="7"/>
  <c r="H27" i="7"/>
  <c r="U27" i="7" s="1"/>
  <c r="E27" i="7"/>
  <c r="R27" i="7" s="1"/>
  <c r="W26" i="7"/>
  <c r="V26" i="7"/>
  <c r="T26" i="7"/>
  <c r="S26" i="7"/>
  <c r="H26" i="7"/>
  <c r="E26" i="7"/>
  <c r="R26" i="7" s="1"/>
  <c r="J25" i="7"/>
  <c r="I25" i="7"/>
  <c r="V25" i="7" s="1"/>
  <c r="G25" i="7"/>
  <c r="F25" i="7"/>
  <c r="W24" i="7"/>
  <c r="V24" i="7"/>
  <c r="T24" i="7"/>
  <c r="S24" i="7"/>
  <c r="H24" i="7"/>
  <c r="U24" i="7" s="1"/>
  <c r="E24" i="7"/>
  <c r="W23" i="7"/>
  <c r="V23" i="7"/>
  <c r="T23" i="7"/>
  <c r="S23" i="7"/>
  <c r="H23" i="7"/>
  <c r="U23" i="7" s="1"/>
  <c r="E23" i="7"/>
  <c r="R23" i="7" s="1"/>
  <c r="W22" i="7"/>
  <c r="V22" i="7"/>
  <c r="T22" i="7"/>
  <c r="S22" i="7"/>
  <c r="H22" i="7"/>
  <c r="U22" i="7" s="1"/>
  <c r="E22" i="7"/>
  <c r="J21" i="7"/>
  <c r="I21" i="7"/>
  <c r="V21" i="7" s="1"/>
  <c r="G21" i="7"/>
  <c r="T21" i="7" s="1"/>
  <c r="F21" i="7"/>
  <c r="AU18" i="7"/>
  <c r="AT18" i="7"/>
  <c r="AS18" i="7"/>
  <c r="AR18" i="7"/>
  <c r="AQ18" i="7"/>
  <c r="AP18" i="7"/>
  <c r="AO18" i="7"/>
  <c r="AI18" i="7"/>
  <c r="AH18" i="7"/>
  <c r="AG18" i="7"/>
  <c r="AF18" i="7"/>
  <c r="AE18" i="7"/>
  <c r="AD18" i="7"/>
  <c r="AU17" i="7"/>
  <c r="AT17" i="7"/>
  <c r="AS17" i="7"/>
  <c r="AR17" i="7"/>
  <c r="AQ17" i="7"/>
  <c r="AP17" i="7"/>
  <c r="AO17" i="7"/>
  <c r="AI17" i="7"/>
  <c r="AH17" i="7"/>
  <c r="AG17" i="7"/>
  <c r="AF17" i="7"/>
  <c r="AE17" i="7"/>
  <c r="AD17" i="7"/>
  <c r="AI16" i="7"/>
  <c r="AH16" i="7"/>
  <c r="AG16" i="7"/>
  <c r="AF16" i="7"/>
  <c r="AE16" i="7"/>
  <c r="AD16" i="7"/>
  <c r="AI15" i="7"/>
  <c r="AH15" i="7"/>
  <c r="AG15" i="7"/>
  <c r="AF15" i="7"/>
  <c r="AE15" i="7"/>
  <c r="AD15" i="7"/>
  <c r="AI14" i="7"/>
  <c r="AH14" i="7"/>
  <c r="AG14" i="7"/>
  <c r="AF14" i="7"/>
  <c r="AE14" i="7"/>
  <c r="AD14" i="7"/>
  <c r="AI13" i="7"/>
  <c r="AF13" i="7"/>
  <c r="AE13" i="7"/>
  <c r="AD13" i="7"/>
  <c r="AU11" i="7"/>
  <c r="AT11" i="7"/>
  <c r="AS11" i="7"/>
  <c r="AR11" i="7"/>
  <c r="AQ11" i="7"/>
  <c r="AP11" i="7"/>
  <c r="AO11" i="7"/>
  <c r="AI11" i="7"/>
  <c r="AH11" i="7"/>
  <c r="AG11" i="7"/>
  <c r="AF11" i="7"/>
  <c r="AE11" i="7"/>
  <c r="AD11" i="7"/>
  <c r="AU10" i="7"/>
  <c r="AT10" i="7"/>
  <c r="AS10" i="7"/>
  <c r="AR10" i="7"/>
  <c r="AQ10" i="7"/>
  <c r="AP10" i="7"/>
  <c r="AO10" i="7"/>
  <c r="AI10" i="7"/>
  <c r="AH10" i="7"/>
  <c r="AG10" i="7"/>
  <c r="AF10" i="7"/>
  <c r="AE10" i="7"/>
  <c r="AD10" i="7"/>
  <c r="AU9" i="7"/>
  <c r="AT9" i="7"/>
  <c r="AS9" i="7"/>
  <c r="AR9" i="7"/>
  <c r="AQ9" i="7"/>
  <c r="AP9" i="7"/>
  <c r="AO9" i="7"/>
  <c r="AI9" i="7"/>
  <c r="AH9" i="7"/>
  <c r="AG9" i="7"/>
  <c r="AF9" i="7"/>
  <c r="AE9" i="7"/>
  <c r="AD9" i="7"/>
  <c r="AU8" i="7"/>
  <c r="AT8" i="7"/>
  <c r="AS8" i="7"/>
  <c r="AR8" i="7"/>
  <c r="AQ8" i="7"/>
  <c r="AP8" i="7"/>
  <c r="AO8" i="7"/>
  <c r="AI8" i="7"/>
  <c r="AH8" i="7"/>
  <c r="AG8" i="7"/>
  <c r="AF8" i="7"/>
  <c r="AE8" i="7"/>
  <c r="AD8" i="7"/>
  <c r="D7" i="7" l="1"/>
  <c r="D22" i="7"/>
  <c r="Q22" i="7" s="1"/>
  <c r="D24" i="7"/>
  <c r="Q24" i="7" s="1"/>
  <c r="D30" i="7"/>
  <c r="Q30" i="7" s="1"/>
  <c r="D28" i="7"/>
  <c r="Q28" i="7" s="1"/>
  <c r="AO15" i="7"/>
  <c r="AS15" i="7"/>
  <c r="AD7" i="7"/>
  <c r="AE7" i="7"/>
  <c r="AF7" i="7"/>
  <c r="AI6" i="7"/>
  <c r="AH6" i="7"/>
  <c r="AG6" i="7"/>
  <c r="AD12" i="7"/>
  <c r="AP12" i="7"/>
  <c r="AE12" i="7"/>
  <c r="AH12" i="7"/>
  <c r="AG12" i="7"/>
  <c r="AS12" i="7"/>
  <c r="AI12" i="7"/>
  <c r="AF12" i="7"/>
  <c r="T25" i="7"/>
  <c r="AT13" i="7"/>
  <c r="AU13" i="7"/>
  <c r="AQ13" i="7"/>
  <c r="AG13" i="7"/>
  <c r="AH13" i="7"/>
  <c r="U26" i="7"/>
  <c r="AS14" i="7"/>
  <c r="AO14" i="7"/>
  <c r="AR14" i="7"/>
  <c r="AT14" i="7"/>
  <c r="AP14" i="7"/>
  <c r="AU14" i="7"/>
  <c r="AQ14" i="7"/>
  <c r="AU16" i="7"/>
  <c r="AQ16" i="7"/>
  <c r="AT16" i="7"/>
  <c r="AP16" i="7"/>
  <c r="AR16" i="7"/>
  <c r="AS16" i="7"/>
  <c r="AO16" i="7"/>
  <c r="AR13" i="7"/>
  <c r="AP15" i="7"/>
  <c r="AT15" i="7"/>
  <c r="AO13" i="7"/>
  <c r="AS13" i="7"/>
  <c r="AQ15" i="7"/>
  <c r="AU15" i="7"/>
  <c r="AP13" i="7"/>
  <c r="D26" i="7"/>
  <c r="Q26" i="7" s="1"/>
  <c r="G20" i="7"/>
  <c r="T20" i="7" s="1"/>
  <c r="R24" i="7"/>
  <c r="R30" i="7"/>
  <c r="R22" i="7"/>
  <c r="R28" i="7"/>
  <c r="W21" i="7"/>
  <c r="J20" i="7"/>
  <c r="S21" i="7"/>
  <c r="E21" i="7"/>
  <c r="F20" i="7"/>
  <c r="W25" i="7"/>
  <c r="H25" i="7"/>
  <c r="U25" i="7" s="1"/>
  <c r="S25" i="7"/>
  <c r="E25" i="7"/>
  <c r="I20" i="7"/>
  <c r="H21" i="7"/>
  <c r="U21" i="7" s="1"/>
  <c r="D23" i="7"/>
  <c r="Q23" i="7" s="1"/>
  <c r="D27" i="7"/>
  <c r="Q27" i="7" s="1"/>
  <c r="D29" i="7"/>
  <c r="Q29" i="7" s="1"/>
  <c r="D31" i="7"/>
  <c r="Q31" i="7" s="1"/>
  <c r="G19" i="7" l="1"/>
  <c r="T19" i="7" s="1"/>
  <c r="AU7" i="7"/>
  <c r="AQ7" i="7"/>
  <c r="AT7" i="7"/>
  <c r="AR7" i="7"/>
  <c r="AO7" i="7"/>
  <c r="AP7" i="7"/>
  <c r="AH7" i="7"/>
  <c r="AG7" i="7"/>
  <c r="AS7" i="7"/>
  <c r="AI7" i="7"/>
  <c r="AE6" i="7"/>
  <c r="AD6" i="7"/>
  <c r="AF6" i="7"/>
  <c r="AU12" i="7"/>
  <c r="AQ12" i="7"/>
  <c r="AT12" i="7"/>
  <c r="AO12" i="7"/>
  <c r="AR12" i="7"/>
  <c r="I19" i="7"/>
  <c r="H20" i="7"/>
  <c r="U20" i="7" s="1"/>
  <c r="V20" i="7"/>
  <c r="W20" i="7"/>
  <c r="J19" i="7"/>
  <c r="W19" i="7" s="1"/>
  <c r="R21" i="7"/>
  <c r="D21" i="7"/>
  <c r="Q21" i="7" s="1"/>
  <c r="R25" i="7"/>
  <c r="D25" i="7"/>
  <c r="Q25" i="7" s="1"/>
  <c r="S20" i="7"/>
  <c r="E20" i="7"/>
  <c r="F19" i="7"/>
  <c r="AU6" i="7" l="1"/>
  <c r="AO6" i="7"/>
  <c r="AQ6" i="7"/>
  <c r="AT6" i="7"/>
  <c r="AR6" i="7"/>
  <c r="AS6" i="7"/>
  <c r="AP6" i="7"/>
  <c r="S19" i="7"/>
  <c r="E19" i="7"/>
  <c r="D20" i="7"/>
  <c r="Q20" i="7" s="1"/>
  <c r="R20" i="7"/>
  <c r="V19" i="7"/>
  <c r="H19" i="7"/>
  <c r="U19" i="7" s="1"/>
  <c r="R19" i="7" l="1"/>
  <c r="D19" i="7"/>
  <c r="Q19" i="7" s="1"/>
</calcChain>
</file>

<file path=xl/sharedStrings.xml><?xml version="1.0" encoding="utf-8"?>
<sst xmlns="http://schemas.openxmlformats.org/spreadsheetml/2006/main" count="218" uniqueCount="48">
  <si>
    <t>Rok</t>
  </si>
  <si>
    <t>Kwartał</t>
  </si>
  <si>
    <t>Granica</t>
  </si>
  <si>
    <t>Przekroczenia</t>
  </si>
  <si>
    <t>Ogółem</t>
  </si>
  <si>
    <t>Polacy</t>
  </si>
  <si>
    <t>cudzoziemcy</t>
  </si>
  <si>
    <t>z Polski</t>
  </si>
  <si>
    <t>do Polski</t>
  </si>
  <si>
    <t>razem</t>
  </si>
  <si>
    <t>lądowa</t>
  </si>
  <si>
    <t>granica zewnętrzna UE</t>
  </si>
  <si>
    <t>rosyjska</t>
  </si>
  <si>
    <t>białoruska</t>
  </si>
  <si>
    <t>ukraińska</t>
  </si>
  <si>
    <t>granica wewnętrzna UE</t>
  </si>
  <si>
    <t>litewska</t>
  </si>
  <si>
    <t>słowacka</t>
  </si>
  <si>
    <t>czeska</t>
  </si>
  <si>
    <t>niemiecka</t>
  </si>
  <si>
    <t>morska</t>
  </si>
  <si>
    <t>lotniska</t>
  </si>
  <si>
    <t>III</t>
  </si>
  <si>
    <t>w liczbach bezwzględnych</t>
  </si>
  <si>
    <t>Ruch graniczny</t>
  </si>
  <si>
    <r>
      <t xml:space="preserve">III wersja 12.11.2015 vol 7 </t>
    </r>
    <r>
      <rPr>
        <sz val="11"/>
        <color rgb="FFFF0000"/>
        <rFont val="Calibri"/>
        <family val="2"/>
        <charset val="238"/>
        <scheme val="minor"/>
      </rPr>
      <t>WERSJA WŁAŚCIWA</t>
    </r>
    <r>
      <rPr>
        <sz val="11"/>
        <color theme="1"/>
        <rFont val="Calibri"/>
        <family val="2"/>
        <charset val="238"/>
        <scheme val="minor"/>
      </rPr>
      <t>!</t>
    </r>
  </si>
  <si>
    <t>III 2016 / III 2015</t>
  </si>
  <si>
    <t>III 2015 / III 2014</t>
  </si>
  <si>
    <t xml:space="preserve">lotniska </t>
  </si>
  <si>
    <t>Struktura przekroczeń</t>
  </si>
  <si>
    <t>Udział w ruchu granicznym ogółem</t>
  </si>
  <si>
    <t xml:space="preserve">Mapa 1. </t>
  </si>
  <si>
    <t>Mapa 1. Ruch graniczny osób (z Polski i do Polski) według odcinków granic w 4 kwartale 2021 roku</t>
  </si>
  <si>
    <t>Mapa 2. Zasięg oddziaływania granicy na podstawie przekroczeń odcinków granic przez cudzoziemców w IV kwartale 2021 roku</t>
  </si>
  <si>
    <t>Mapa 3. Zasięg oddziaływania granicy na podstawie przekroczeń odcinków granic przez Polaków w IV kwartale 2021 roku</t>
  </si>
  <si>
    <t>miejsce zamieszkania</t>
  </si>
  <si>
    <t>31-50 km</t>
  </si>
  <si>
    <t>do 30 km</t>
  </si>
  <si>
    <t>51 km i więcej</t>
  </si>
  <si>
    <t>miejsce dokonywania zakupów</t>
  </si>
  <si>
    <t>Spis map</t>
  </si>
  <si>
    <t xml:space="preserve">Mapa 2. </t>
  </si>
  <si>
    <t xml:space="preserve">Mapa 3. </t>
  </si>
  <si>
    <t>Ruch graniczny osób (z Polski i do Polski) według odcinków granic w 4 kwartale 2021 roku</t>
  </si>
  <si>
    <t>Zasięg oddziaływania granicy na podstawie przekroczeń odcinków granic przez cudzoziemców w IV kwartale 2021 roku</t>
  </si>
  <si>
    <t>Zasięg oddziaływania granicy na podstawie przekroczeń odcinków granic przez Polaków w IV kwartale 2021 roku</t>
  </si>
  <si>
    <t>Powrót do spisu map</t>
  </si>
  <si>
    <t>Ruch graniczny oraz wydatki cudzoziemców w Polsce i Polaków za granicą w 4 kwartale 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</si>
</sst>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0.0"/>
    <numFmt numFmtId="165" formatCode="#,##0.0"/>
    <numFmt numFmtId="166" formatCode="0.0%"/>
  </numFmts>
  <fonts count="2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b/>
      <sz val="9.5"/>
      <color theme="1"/>
      <name val="Fira Sans"/>
      <family val="2"/>
      <charset val="238"/>
    </font>
    <font>
      <sz val="9.5"/>
      <color rgb="FF000000"/>
      <name val="Fira Sans"/>
      <family val="2"/>
      <charset val="238"/>
    </font>
    <font>
      <u/>
      <sz val="9.5"/>
      <name val="Fira Sans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9" fillId="0" borderId="0"/>
    <xf numFmtId="0" fontId="7" fillId="0" borderId="0">
      <alignment wrapText="1"/>
    </xf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60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indent="1"/>
    </xf>
    <xf numFmtId="3" fontId="0" fillId="0" borderId="0" xfId="0" applyNumberFormat="1"/>
    <xf numFmtId="164" fontId="0" fillId="0" borderId="0" xfId="0" applyNumberFormat="1"/>
    <xf numFmtId="0" fontId="0" fillId="0" borderId="0" xfId="0" applyFill="1" applyBorder="1"/>
    <xf numFmtId="0" fontId="0" fillId="3" borderId="0" xfId="0" applyFill="1"/>
    <xf numFmtId="0" fontId="3" fillId="4" borderId="3" xfId="0" applyFont="1" applyFill="1" applyBorder="1" applyAlignment="1">
      <alignment horizontal="left" vertical="center" indent="2"/>
    </xf>
    <xf numFmtId="0" fontId="3" fillId="4" borderId="3" xfId="0" applyFont="1" applyFill="1" applyBorder="1" applyAlignment="1">
      <alignment horizontal="left" vertical="center" indent="3"/>
    </xf>
    <xf numFmtId="0" fontId="10" fillId="0" borderId="3" xfId="0" applyFont="1" applyBorder="1" applyAlignment="1">
      <alignment horizontal="left" vertical="center" indent="2"/>
    </xf>
    <xf numFmtId="0" fontId="10" fillId="0" borderId="3" xfId="0" applyFont="1" applyBorder="1" applyAlignment="1">
      <alignment horizontal="left" vertical="center" indent="3"/>
    </xf>
    <xf numFmtId="0" fontId="10" fillId="5" borderId="3" xfId="0" applyFont="1" applyFill="1" applyBorder="1" applyAlignment="1">
      <alignment horizontal="left" vertical="center" indent="3"/>
    </xf>
    <xf numFmtId="3" fontId="5" fillId="0" borderId="0" xfId="0" applyNumberFormat="1" applyFont="1"/>
    <xf numFmtId="0" fontId="0" fillId="0" borderId="11" xfId="0" applyBorder="1"/>
    <xf numFmtId="164" fontId="0" fillId="0" borderId="12" xfId="0" applyNumberFormat="1" applyBorder="1"/>
    <xf numFmtId="2" fontId="0" fillId="0" borderId="0" xfId="0" applyNumberFormat="1"/>
    <xf numFmtId="2" fontId="0" fillId="0" borderId="11" xfId="0" applyNumberFormat="1" applyBorder="1"/>
    <xf numFmtId="2" fontId="0" fillId="0" borderId="12" xfId="0" applyNumberFormat="1" applyBorder="1"/>
    <xf numFmtId="0" fontId="3" fillId="0" borderId="15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 indent="1"/>
    </xf>
    <xf numFmtId="0" fontId="3" fillId="0" borderId="11" xfId="0" applyFont="1" applyFill="1" applyBorder="1" applyAlignment="1">
      <alignment horizontal="left" vertical="center" indent="1"/>
    </xf>
    <xf numFmtId="0" fontId="3" fillId="2" borderId="14" xfId="0" applyFont="1" applyFill="1" applyBorder="1" applyAlignment="1">
      <alignment horizontal="left" vertical="center" indent="2"/>
    </xf>
    <xf numFmtId="0" fontId="3" fillId="2" borderId="14" xfId="0" applyFont="1" applyFill="1" applyBorder="1" applyAlignment="1">
      <alignment horizontal="left" vertical="center" indent="3"/>
    </xf>
    <xf numFmtId="0" fontId="10" fillId="9" borderId="14" xfId="0" applyFont="1" applyFill="1" applyBorder="1" applyAlignment="1">
      <alignment horizontal="left" vertical="center" indent="2"/>
    </xf>
    <xf numFmtId="3" fontId="8" fillId="9" borderId="2" xfId="0" applyNumberFormat="1" applyFont="1" applyFill="1" applyBorder="1"/>
    <xf numFmtId="165" fontId="8" fillId="9" borderId="2" xfId="0" applyNumberFormat="1" applyFont="1" applyFill="1" applyBorder="1"/>
    <xf numFmtId="3" fontId="8" fillId="0" borderId="18" xfId="0" applyNumberFormat="1" applyFont="1" applyFill="1" applyBorder="1"/>
    <xf numFmtId="3" fontId="0" fillId="0" borderId="2" xfId="0" applyNumberFormat="1" applyBorder="1"/>
    <xf numFmtId="3" fontId="8" fillId="0" borderId="2" xfId="0" applyNumberFormat="1" applyFont="1" applyFill="1" applyBorder="1"/>
    <xf numFmtId="165" fontId="8" fillId="0" borderId="2" xfId="0" applyNumberFormat="1" applyFont="1" applyFill="1" applyBorder="1"/>
    <xf numFmtId="0" fontId="6" fillId="10" borderId="14" xfId="0" applyFont="1" applyFill="1" applyBorder="1" applyAlignment="1">
      <alignment horizontal="left" vertical="center" indent="3"/>
    </xf>
    <xf numFmtId="3" fontId="8" fillId="10" borderId="2" xfId="0" applyNumberFormat="1" applyFont="1" applyFill="1" applyBorder="1"/>
    <xf numFmtId="165" fontId="8" fillId="10" borderId="2" xfId="0" applyNumberFormat="1" applyFont="1" applyFill="1" applyBorder="1"/>
    <xf numFmtId="0" fontId="6" fillId="6" borderId="14" xfId="0" applyFont="1" applyFill="1" applyBorder="1" applyAlignment="1">
      <alignment horizontal="left" vertical="center" indent="3"/>
    </xf>
    <xf numFmtId="3" fontId="8" fillId="6" borderId="2" xfId="0" applyNumberFormat="1" applyFont="1" applyFill="1" applyBorder="1"/>
    <xf numFmtId="165" fontId="8" fillId="6" borderId="2" xfId="0" applyNumberFormat="1" applyFont="1" applyFill="1" applyBorder="1"/>
    <xf numFmtId="0" fontId="10" fillId="11" borderId="14" xfId="0" applyFont="1" applyFill="1" applyBorder="1" applyAlignment="1">
      <alignment horizontal="left" vertical="center" indent="3"/>
    </xf>
    <xf numFmtId="3" fontId="8" fillId="11" borderId="2" xfId="0" applyNumberFormat="1" applyFont="1" applyFill="1" applyBorder="1"/>
    <xf numFmtId="165" fontId="8" fillId="11" borderId="2" xfId="0" applyNumberFormat="1" applyFont="1" applyFill="1" applyBorder="1"/>
    <xf numFmtId="0" fontId="10" fillId="8" borderId="14" xfId="0" applyFont="1" applyFill="1" applyBorder="1" applyAlignment="1">
      <alignment horizontal="left" vertical="center" indent="3"/>
    </xf>
    <xf numFmtId="3" fontId="8" fillId="8" borderId="2" xfId="0" applyNumberFormat="1" applyFont="1" applyFill="1" applyBorder="1"/>
    <xf numFmtId="165" fontId="8" fillId="8" borderId="2" xfId="0" applyNumberFormat="1" applyFont="1" applyFill="1" applyBorder="1"/>
    <xf numFmtId="0" fontId="3" fillId="0" borderId="2" xfId="0" applyFont="1" applyBorder="1" applyAlignment="1">
      <alignment horizontal="center" vertical="center"/>
    </xf>
    <xf numFmtId="165" fontId="11" fillId="6" borderId="2" xfId="0" applyNumberFormat="1" applyFont="1" applyFill="1" applyBorder="1"/>
    <xf numFmtId="165" fontId="11" fillId="11" borderId="2" xfId="0" applyNumberFormat="1" applyFont="1" applyFill="1" applyBorder="1"/>
    <xf numFmtId="165" fontId="11" fillId="8" borderId="2" xfId="0" applyNumberFormat="1" applyFont="1" applyFill="1" applyBorder="1"/>
    <xf numFmtId="3" fontId="0" fillId="0" borderId="2" xfId="0" applyNumberFormat="1" applyFill="1" applyBorder="1"/>
    <xf numFmtId="3" fontId="11" fillId="6" borderId="2" xfId="0" applyNumberFormat="1" applyFont="1" applyFill="1" applyBorder="1"/>
    <xf numFmtId="3" fontId="11" fillId="11" borderId="2" xfId="0" applyNumberFormat="1" applyFont="1" applyFill="1" applyBorder="1"/>
    <xf numFmtId="3" fontId="11" fillId="8" borderId="2" xfId="0" applyNumberFormat="1" applyFont="1" applyFill="1" applyBorder="1"/>
    <xf numFmtId="3" fontId="1" fillId="2" borderId="2" xfId="4" applyNumberFormat="1" applyFont="1" applyFill="1" applyBorder="1" applyAlignment="1" applyProtection="1">
      <alignment horizontal="right" vertical="top" wrapText="1"/>
    </xf>
    <xf numFmtId="3" fontId="0" fillId="10" borderId="2" xfId="0" applyNumberFormat="1" applyFont="1" applyFill="1" applyBorder="1"/>
    <xf numFmtId="3" fontId="12" fillId="6" borderId="2" xfId="0" applyNumberFormat="1" applyFont="1" applyFill="1" applyBorder="1"/>
    <xf numFmtId="3" fontId="12" fillId="11" borderId="2" xfId="0" applyNumberFormat="1" applyFont="1" applyFill="1" applyBorder="1"/>
    <xf numFmtId="3" fontId="12" fillId="8" borderId="2" xfId="0" applyNumberFormat="1" applyFont="1" applyFill="1" applyBorder="1"/>
    <xf numFmtId="3" fontId="4" fillId="2" borderId="2" xfId="4" applyNumberFormat="1" applyFont="1" applyFill="1" applyBorder="1" applyAlignment="1" applyProtection="1">
      <alignment horizontal="right" vertical="top" wrapText="1"/>
    </xf>
    <xf numFmtId="3" fontId="8" fillId="0" borderId="17" xfId="0" applyNumberFormat="1" applyFont="1" applyFill="1" applyBorder="1"/>
    <xf numFmtId="3" fontId="0" fillId="0" borderId="22" xfId="0" applyNumberFormat="1" applyFont="1" applyFill="1" applyBorder="1"/>
    <xf numFmtId="3" fontId="1" fillId="2" borderId="22" xfId="4" applyNumberFormat="1" applyFont="1" applyFill="1" applyBorder="1" applyAlignment="1" applyProtection="1">
      <alignment horizontal="right" vertical="top" wrapText="1"/>
    </xf>
    <xf numFmtId="3" fontId="8" fillId="9" borderId="22" xfId="0" applyNumberFormat="1" applyFont="1" applyFill="1" applyBorder="1"/>
    <xf numFmtId="3" fontId="8" fillId="0" borderId="19" xfId="0" applyNumberFormat="1" applyFont="1" applyFill="1" applyBorder="1"/>
    <xf numFmtId="3" fontId="0" fillId="0" borderId="19" xfId="0" applyNumberFormat="1" applyFont="1" applyFill="1" applyBorder="1"/>
    <xf numFmtId="3" fontId="0" fillId="0" borderId="19" xfId="0" applyNumberFormat="1" applyBorder="1"/>
    <xf numFmtId="3" fontId="0" fillId="0" borderId="24" xfId="0" applyNumberFormat="1" applyFont="1" applyFill="1" applyBorder="1"/>
    <xf numFmtId="3" fontId="0" fillId="10" borderId="22" xfId="0" applyNumberFormat="1" applyFont="1" applyFill="1" applyBorder="1"/>
    <xf numFmtId="3" fontId="12" fillId="6" borderId="22" xfId="0" applyNumberFormat="1" applyFont="1" applyFill="1" applyBorder="1"/>
    <xf numFmtId="3" fontId="12" fillId="11" borderId="22" xfId="0" applyNumberFormat="1" applyFont="1" applyFill="1" applyBorder="1"/>
    <xf numFmtId="3" fontId="12" fillId="8" borderId="22" xfId="0" applyNumberFormat="1" applyFont="1" applyFill="1" applyBorder="1"/>
    <xf numFmtId="3" fontId="8" fillId="0" borderId="22" xfId="0" applyNumberFormat="1" applyFont="1" applyFill="1" applyBorder="1"/>
    <xf numFmtId="165" fontId="8" fillId="0" borderId="18" xfId="0" applyNumberFormat="1" applyFont="1" applyFill="1" applyBorder="1"/>
    <xf numFmtId="165" fontId="8" fillId="0" borderId="17" xfId="0" applyNumberFormat="1" applyFont="1" applyFill="1" applyBorder="1"/>
    <xf numFmtId="165" fontId="8" fillId="0" borderId="22" xfId="0" applyNumberFormat="1" applyFont="1" applyFill="1" applyBorder="1"/>
    <xf numFmtId="165" fontId="1" fillId="2" borderId="2" xfId="4" applyNumberFormat="1" applyFont="1" applyFill="1" applyBorder="1" applyAlignment="1" applyProtection="1">
      <alignment horizontal="right" vertical="top" wrapText="1"/>
    </xf>
    <xf numFmtId="165" fontId="4" fillId="2" borderId="2" xfId="4" applyNumberFormat="1" applyFont="1" applyFill="1" applyBorder="1" applyAlignment="1" applyProtection="1">
      <alignment horizontal="right" vertical="top" wrapText="1"/>
    </xf>
    <xf numFmtId="165" fontId="1" fillId="2" borderId="22" xfId="4" applyNumberFormat="1" applyFont="1" applyFill="1" applyBorder="1" applyAlignment="1" applyProtection="1">
      <alignment horizontal="right" vertical="top" wrapText="1"/>
    </xf>
    <xf numFmtId="165" fontId="8" fillId="9" borderId="22" xfId="0" applyNumberFormat="1" applyFont="1" applyFill="1" applyBorder="1"/>
    <xf numFmtId="165" fontId="0" fillId="10" borderId="2" xfId="0" applyNumberFormat="1" applyFont="1" applyFill="1" applyBorder="1"/>
    <xf numFmtId="165" fontId="0" fillId="10" borderId="22" xfId="0" applyNumberFormat="1" applyFont="1" applyFill="1" applyBorder="1"/>
    <xf numFmtId="165" fontId="12" fillId="6" borderId="2" xfId="0" applyNumberFormat="1" applyFont="1" applyFill="1" applyBorder="1"/>
    <xf numFmtId="165" fontId="12" fillId="6" borderId="22" xfId="0" applyNumberFormat="1" applyFont="1" applyFill="1" applyBorder="1"/>
    <xf numFmtId="165" fontId="12" fillId="11" borderId="2" xfId="0" applyNumberFormat="1" applyFont="1" applyFill="1" applyBorder="1"/>
    <xf numFmtId="165" fontId="12" fillId="11" borderId="22" xfId="0" applyNumberFormat="1" applyFont="1" applyFill="1" applyBorder="1"/>
    <xf numFmtId="165" fontId="12" fillId="8" borderId="2" xfId="0" applyNumberFormat="1" applyFont="1" applyFill="1" applyBorder="1"/>
    <xf numFmtId="165" fontId="12" fillId="8" borderId="22" xfId="0" applyNumberFormat="1" applyFont="1" applyFill="1" applyBorder="1"/>
    <xf numFmtId="165" fontId="0" fillId="0" borderId="2" xfId="0" applyNumberFormat="1" applyFill="1" applyBorder="1"/>
    <xf numFmtId="165" fontId="0" fillId="0" borderId="2" xfId="0" applyNumberFormat="1" applyBorder="1"/>
    <xf numFmtId="165" fontId="0" fillId="0" borderId="22" xfId="0" applyNumberFormat="1" applyFont="1" applyFill="1" applyBorder="1"/>
    <xf numFmtId="165" fontId="8" fillId="0" borderId="19" xfId="0" applyNumberFormat="1" applyFont="1" applyFill="1" applyBorder="1"/>
    <xf numFmtId="165" fontId="0" fillId="0" borderId="19" xfId="0" applyNumberFormat="1" applyFont="1" applyFill="1" applyBorder="1"/>
    <xf numFmtId="165" fontId="0" fillId="0" borderId="19" xfId="0" applyNumberFormat="1" applyBorder="1"/>
    <xf numFmtId="165" fontId="0" fillId="0" borderId="24" xfId="0" applyNumberFormat="1" applyFont="1" applyFill="1" applyBorder="1"/>
    <xf numFmtId="0" fontId="18" fillId="0" borderId="0" xfId="0" applyFont="1"/>
    <xf numFmtId="0" fontId="15" fillId="0" borderId="0" xfId="0" applyFont="1"/>
    <xf numFmtId="0" fontId="18" fillId="0" borderId="0" xfId="0" applyFont="1" applyFill="1"/>
    <xf numFmtId="0" fontId="15" fillId="0" borderId="0" xfId="0" applyFont="1" applyFill="1"/>
    <xf numFmtId="0" fontId="17" fillId="0" borderId="0" xfId="6" applyFont="1" applyFill="1"/>
    <xf numFmtId="0" fontId="20" fillId="0" borderId="0" xfId="6" applyFont="1"/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3" xfId="0" applyFill="1" applyBorder="1" applyAlignment="1">
      <alignment wrapText="1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5" borderId="8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3" xfId="0" applyFill="1" applyBorder="1" applyAlignment="1">
      <alignment wrapText="1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166" fontId="15" fillId="0" borderId="0" xfId="0" applyNumberFormat="1" applyFont="1" applyBorder="1"/>
    <xf numFmtId="166" fontId="15" fillId="12" borderId="0" xfId="0" applyNumberFormat="1" applyFont="1" applyFill="1" applyBorder="1"/>
    <xf numFmtId="2" fontId="16" fillId="0" borderId="0" xfId="0" applyNumberFormat="1" applyFont="1" applyFill="1" applyBorder="1" applyAlignment="1">
      <alignment horizontal="left" vertical="center" indent="1"/>
    </xf>
    <xf numFmtId="0" fontId="16" fillId="0" borderId="0" xfId="0" applyFont="1" applyFill="1" applyBorder="1" applyAlignment="1">
      <alignment horizontal="left" vertical="center" indent="1"/>
    </xf>
    <xf numFmtId="0" fontId="16" fillId="0" borderId="0" xfId="0" applyFont="1" applyFill="1" applyBorder="1" applyAlignment="1">
      <alignment horizontal="left" vertical="center"/>
    </xf>
    <xf numFmtId="0" fontId="15" fillId="0" borderId="0" xfId="0" applyFont="1" applyBorder="1"/>
    <xf numFmtId="0" fontId="16" fillId="0" borderId="0" xfId="1" applyFont="1" applyFill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166" fontId="19" fillId="0" borderId="0" xfId="0" applyNumberFormat="1" applyFont="1" applyBorder="1" applyAlignment="1">
      <alignment horizontal="right"/>
    </xf>
    <xf numFmtId="166" fontId="16" fillId="0" borderId="0" xfId="0" applyNumberFormat="1" applyFont="1" applyBorder="1" applyAlignment="1">
      <alignment horizontal="right"/>
    </xf>
    <xf numFmtId="0" fontId="0" fillId="0" borderId="0" xfId="0" applyBorder="1"/>
    <xf numFmtId="166" fontId="19" fillId="0" borderId="0" xfId="0" applyNumberFormat="1" applyFont="1" applyBorder="1" applyAlignment="1">
      <alignment horizontal="right" vertical="center"/>
    </xf>
    <xf numFmtId="166" fontId="15" fillId="0" borderId="0" xfId="0" applyNumberFormat="1" applyFont="1" applyBorder="1" applyAlignment="1">
      <alignment horizontal="right" vertical="center"/>
    </xf>
    <xf numFmtId="0" fontId="0" fillId="0" borderId="0" xfId="0" applyBorder="1" applyAlignment="1">
      <alignment vertical="center"/>
    </xf>
  </cellXfs>
  <cellStyles count="7">
    <cellStyle name="Dziesiętny 2" xfId="5" xr:uid="{00000000-0005-0000-0000-000000000000}"/>
    <cellStyle name="Hiperłącze" xfId="6" builtinId="8"/>
    <cellStyle name="Normalny" xfId="0" builtinId="0"/>
    <cellStyle name="Normalny 2" xfId="1" xr:uid="{00000000-0005-0000-0000-000003000000}"/>
    <cellStyle name="Normalny 3" xfId="4" xr:uid="{00000000-0005-0000-0000-000004000000}"/>
    <cellStyle name="Normalny 5" xfId="3" xr:uid="{00000000-0005-0000-0000-000005000000}"/>
    <cellStyle name="Normalny 6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31"/>
  <sheetViews>
    <sheetView zoomScale="70" zoomScaleNormal="70" workbookViewId="0">
      <pane xSplit="1" ySplit="5" topLeftCell="B6" activePane="bottomRight" state="frozen"/>
      <selection pane="topRight" activeCell="D1" sqref="D1"/>
      <selection pane="bottomLeft" activeCell="A5" sqref="A5"/>
      <selection pane="bottomRight" activeCell="L49" sqref="L49"/>
    </sheetView>
  </sheetViews>
  <sheetFormatPr defaultRowHeight="15"/>
  <cols>
    <col min="1" max="1" width="13" customWidth="1"/>
    <col min="2" max="2" width="12.7109375" customWidth="1"/>
    <col min="3" max="3" width="27.140625" customWidth="1"/>
    <col min="4" max="4" width="13" customWidth="1"/>
    <col min="5" max="5" width="11.85546875" customWidth="1"/>
    <col min="6" max="6" width="13.42578125" customWidth="1"/>
    <col min="7" max="7" width="11.28515625" customWidth="1"/>
    <col min="8" max="8" width="12.5703125" customWidth="1"/>
    <col min="9" max="10" width="11.28515625" customWidth="1"/>
    <col min="11" max="11" width="10.85546875" customWidth="1"/>
    <col min="12" max="12" width="11.28515625" customWidth="1"/>
    <col min="13" max="13" width="7.5703125" customWidth="1"/>
    <col min="15" max="15" width="9.85546875" bestFit="1" customWidth="1"/>
    <col min="16" max="16" width="27.140625" customWidth="1"/>
    <col min="17" max="17" width="14.28515625" customWidth="1"/>
    <col min="18" max="18" width="14.85546875" bestFit="1" customWidth="1"/>
    <col min="19" max="19" width="13.5703125" bestFit="1" customWidth="1"/>
    <col min="20" max="20" width="12.7109375" customWidth="1"/>
    <col min="21" max="21" width="12.7109375" bestFit="1" customWidth="1"/>
    <col min="22" max="22" width="11.85546875" customWidth="1"/>
    <col min="23" max="23" width="12.5703125" customWidth="1"/>
    <col min="27" max="27" width="9.5703125" customWidth="1"/>
    <col min="28" max="28" width="26.140625" customWidth="1"/>
    <col min="30" max="30" width="10.140625" customWidth="1"/>
    <col min="32" max="32" width="11" customWidth="1"/>
    <col min="34" max="34" width="10.85546875" customWidth="1"/>
    <col min="35" max="35" width="11.85546875" customWidth="1"/>
    <col min="38" max="38" width="7.28515625" customWidth="1"/>
    <col min="39" max="39" width="7.140625" customWidth="1"/>
    <col min="40" max="40" width="29.42578125" customWidth="1"/>
    <col min="41" max="41" width="10.42578125" bestFit="1" customWidth="1"/>
    <col min="53" max="53" width="16" customWidth="1"/>
    <col min="54" max="68" width="14.7109375" customWidth="1"/>
  </cols>
  <sheetData>
    <row r="1" spans="1:55">
      <c r="A1" t="s">
        <v>24</v>
      </c>
    </row>
    <row r="2" spans="1:55">
      <c r="A2" s="139" t="s">
        <v>0</v>
      </c>
      <c r="B2" s="139" t="s">
        <v>1</v>
      </c>
      <c r="C2" s="139" t="s">
        <v>2</v>
      </c>
      <c r="D2" s="133" t="s">
        <v>3</v>
      </c>
      <c r="E2" s="134"/>
      <c r="F2" s="134"/>
      <c r="G2" s="134"/>
      <c r="H2" s="134"/>
      <c r="I2" s="134"/>
      <c r="J2" s="135"/>
      <c r="N2" s="139" t="s">
        <v>0</v>
      </c>
      <c r="O2" s="139" t="s">
        <v>1</v>
      </c>
      <c r="P2" s="139" t="s">
        <v>2</v>
      </c>
      <c r="Q2" s="133" t="s">
        <v>3</v>
      </c>
      <c r="R2" s="134"/>
      <c r="S2" s="134"/>
      <c r="T2" s="134"/>
      <c r="U2" s="134"/>
      <c r="V2" s="134"/>
      <c r="W2" s="135"/>
      <c r="Z2" s="139" t="s">
        <v>0</v>
      </c>
      <c r="AA2" s="139" t="s">
        <v>1</v>
      </c>
      <c r="AB2" s="139" t="s">
        <v>2</v>
      </c>
      <c r="AC2" s="133" t="s">
        <v>3</v>
      </c>
      <c r="AD2" s="134"/>
      <c r="AE2" s="134"/>
      <c r="AF2" s="134"/>
      <c r="AG2" s="134"/>
      <c r="AH2" s="134"/>
      <c r="AI2" s="135"/>
      <c r="AL2" s="139" t="s">
        <v>0</v>
      </c>
      <c r="AM2" s="139" t="s">
        <v>1</v>
      </c>
      <c r="AN2" s="139" t="s">
        <v>2</v>
      </c>
      <c r="AO2" s="133" t="s">
        <v>3</v>
      </c>
      <c r="AP2" s="134"/>
      <c r="AQ2" s="134"/>
      <c r="AR2" s="134"/>
      <c r="AS2" s="134"/>
      <c r="AT2" s="134"/>
      <c r="AU2" s="135"/>
    </row>
    <row r="3" spans="1:55">
      <c r="A3" s="140"/>
      <c r="B3" s="140"/>
      <c r="C3" s="140"/>
      <c r="D3" s="132" t="s">
        <v>4</v>
      </c>
      <c r="E3" s="133" t="s">
        <v>5</v>
      </c>
      <c r="F3" s="134"/>
      <c r="G3" s="135"/>
      <c r="H3" s="133" t="s">
        <v>6</v>
      </c>
      <c r="I3" s="134"/>
      <c r="J3" s="135"/>
      <c r="N3" s="140"/>
      <c r="O3" s="140"/>
      <c r="P3" s="140"/>
      <c r="Q3" s="132" t="s">
        <v>4</v>
      </c>
      <c r="R3" s="133" t="s">
        <v>5</v>
      </c>
      <c r="S3" s="134"/>
      <c r="T3" s="135"/>
      <c r="U3" s="133" t="s">
        <v>6</v>
      </c>
      <c r="V3" s="134"/>
      <c r="W3" s="135"/>
      <c r="Z3" s="140"/>
      <c r="AA3" s="140"/>
      <c r="AB3" s="140"/>
      <c r="AC3" s="132" t="s">
        <v>4</v>
      </c>
      <c r="AD3" s="133" t="s">
        <v>5</v>
      </c>
      <c r="AE3" s="134"/>
      <c r="AF3" s="135"/>
      <c r="AG3" s="133" t="s">
        <v>6</v>
      </c>
      <c r="AH3" s="134"/>
      <c r="AI3" s="135"/>
      <c r="AL3" s="140"/>
      <c r="AM3" s="140"/>
      <c r="AN3" s="140"/>
      <c r="AO3" s="132" t="s">
        <v>4</v>
      </c>
      <c r="AP3" s="133" t="s">
        <v>5</v>
      </c>
      <c r="AQ3" s="134"/>
      <c r="AR3" s="135"/>
      <c r="AS3" s="133" t="s">
        <v>6</v>
      </c>
      <c r="AT3" s="134"/>
      <c r="AU3" s="135"/>
      <c r="BC3" s="8"/>
    </row>
    <row r="4" spans="1:55">
      <c r="A4" s="140"/>
      <c r="B4" s="140"/>
      <c r="C4" s="140"/>
      <c r="D4" s="132"/>
      <c r="E4" s="44" t="s">
        <v>9</v>
      </c>
      <c r="F4" s="1" t="s">
        <v>7</v>
      </c>
      <c r="G4" s="1" t="s">
        <v>8</v>
      </c>
      <c r="H4" s="1" t="s">
        <v>9</v>
      </c>
      <c r="I4" s="1" t="s">
        <v>8</v>
      </c>
      <c r="J4" s="1" t="s">
        <v>7</v>
      </c>
      <c r="N4" s="140"/>
      <c r="O4" s="140"/>
      <c r="P4" s="140"/>
      <c r="Q4" s="132"/>
      <c r="R4" s="44" t="s">
        <v>9</v>
      </c>
      <c r="S4" s="1" t="s">
        <v>7</v>
      </c>
      <c r="T4" s="1" t="s">
        <v>8</v>
      </c>
      <c r="U4" s="1" t="s">
        <v>9</v>
      </c>
      <c r="V4" s="1" t="s">
        <v>8</v>
      </c>
      <c r="W4" s="1" t="s">
        <v>7</v>
      </c>
      <c r="Z4" s="140"/>
      <c r="AA4" s="140"/>
      <c r="AB4" s="140"/>
      <c r="AC4" s="132"/>
      <c r="AD4" s="44" t="s">
        <v>9</v>
      </c>
      <c r="AE4" s="1" t="s">
        <v>7</v>
      </c>
      <c r="AF4" s="1" t="s">
        <v>8</v>
      </c>
      <c r="AG4" s="1" t="s">
        <v>9</v>
      </c>
      <c r="AH4" s="1" t="s">
        <v>8</v>
      </c>
      <c r="AI4" s="1" t="s">
        <v>7</v>
      </c>
      <c r="AL4" s="140"/>
      <c r="AM4" s="140"/>
      <c r="AN4" s="140"/>
      <c r="AO4" s="132"/>
      <c r="AP4" s="44" t="s">
        <v>9</v>
      </c>
      <c r="AQ4" s="1" t="s">
        <v>7</v>
      </c>
      <c r="AR4" s="1" t="s">
        <v>8</v>
      </c>
      <c r="AS4" s="1" t="s">
        <v>9</v>
      </c>
      <c r="AT4" s="1" t="s">
        <v>8</v>
      </c>
      <c r="AU4" s="1" t="s">
        <v>7</v>
      </c>
    </row>
    <row r="5" spans="1:55" ht="15.75" thickBot="1">
      <c r="A5" s="141"/>
      <c r="B5" s="141"/>
      <c r="C5" s="141"/>
      <c r="D5" s="136" t="s">
        <v>23</v>
      </c>
      <c r="E5" s="137"/>
      <c r="F5" s="137"/>
      <c r="G5" s="137"/>
      <c r="H5" s="137"/>
      <c r="I5" s="137"/>
      <c r="J5" s="138"/>
      <c r="N5" s="141"/>
      <c r="O5" s="141"/>
      <c r="P5" s="141"/>
      <c r="Q5" s="136" t="s">
        <v>23</v>
      </c>
      <c r="R5" s="137"/>
      <c r="S5" s="137"/>
      <c r="T5" s="137"/>
      <c r="U5" s="137"/>
      <c r="V5" s="137"/>
      <c r="W5" s="138"/>
      <c r="Z5" s="141"/>
      <c r="AA5" s="141"/>
      <c r="AB5" s="141"/>
      <c r="AC5" s="136" t="s">
        <v>23</v>
      </c>
      <c r="AD5" s="137"/>
      <c r="AE5" s="137"/>
      <c r="AF5" s="137"/>
      <c r="AG5" s="137"/>
      <c r="AH5" s="137"/>
      <c r="AI5" s="138"/>
      <c r="AL5" s="141"/>
      <c r="AM5" s="141"/>
      <c r="AN5" s="141"/>
      <c r="AO5" s="136" t="s">
        <v>23</v>
      </c>
      <c r="AP5" s="137"/>
      <c r="AQ5" s="137"/>
      <c r="AR5" s="137"/>
      <c r="AS5" s="137"/>
      <c r="AT5" s="137"/>
      <c r="AU5" s="138"/>
    </row>
    <row r="6" spans="1:55">
      <c r="A6" s="111">
        <v>2015</v>
      </c>
      <c r="B6" s="114" t="s">
        <v>22</v>
      </c>
      <c r="C6" s="20" t="s">
        <v>4</v>
      </c>
      <c r="D6" s="28">
        <f>E6+H6</f>
        <v>19512154.465509996</v>
      </c>
      <c r="E6" s="28">
        <f>F6+G6</f>
        <v>7487121.1298800362</v>
      </c>
      <c r="F6" s="28">
        <f>F7+F17+F18</f>
        <v>3882528.2891059867</v>
      </c>
      <c r="G6" s="28">
        <f>G7+G17+G18</f>
        <v>3604592.8407740495</v>
      </c>
      <c r="H6" s="28">
        <f>I6+J6</f>
        <v>12025033.335629959</v>
      </c>
      <c r="I6" s="28">
        <f>I7+I17+I18</f>
        <v>6103053</v>
      </c>
      <c r="J6" s="58">
        <f>J7+J17+J18</f>
        <v>5921980.3356299587</v>
      </c>
      <c r="K6" s="5"/>
      <c r="L6" s="5"/>
      <c r="M6" s="14"/>
      <c r="N6" s="117" t="s">
        <v>27</v>
      </c>
      <c r="O6" s="118"/>
      <c r="P6" s="20" t="s">
        <v>4</v>
      </c>
      <c r="Q6" s="71"/>
      <c r="R6" s="71"/>
      <c r="S6" s="71"/>
      <c r="T6" s="71"/>
      <c r="U6" s="71"/>
      <c r="V6" s="71"/>
      <c r="W6" s="72"/>
      <c r="Z6" s="123">
        <v>2015</v>
      </c>
      <c r="AA6" s="126" t="s">
        <v>25</v>
      </c>
      <c r="AB6" s="3" t="s">
        <v>4</v>
      </c>
      <c r="AD6" s="6">
        <f t="shared" ref="AD6:AF18" si="0">E6/$E6*100</f>
        <v>100</v>
      </c>
      <c r="AE6" s="6">
        <f t="shared" si="0"/>
        <v>51.856090234888384</v>
      </c>
      <c r="AF6" s="6">
        <f t="shared" si="0"/>
        <v>48.143909765111609</v>
      </c>
      <c r="AG6" s="6">
        <f t="shared" ref="AG6:AI18" si="1">H6/$H6*100</f>
        <v>100</v>
      </c>
      <c r="AH6" s="6">
        <f t="shared" si="1"/>
        <v>50.752898804170158</v>
      </c>
      <c r="AI6" s="6">
        <f t="shared" si="1"/>
        <v>49.247101195829842</v>
      </c>
      <c r="AL6" s="129">
        <v>2015</v>
      </c>
      <c r="AM6" s="126" t="s">
        <v>25</v>
      </c>
      <c r="AN6" s="3" t="s">
        <v>4</v>
      </c>
      <c r="AO6" s="17">
        <f t="shared" ref="AO6:AU18" si="2">D6/$D6</f>
        <v>1</v>
      </c>
      <c r="AP6" s="17">
        <f t="shared" si="2"/>
        <v>0.38371575743285519</v>
      </c>
      <c r="AQ6" s="17">
        <f t="shared" ref="AQ6:AU15" si="3">F6/$D6</f>
        <v>0.19897998941986686</v>
      </c>
      <c r="AR6" s="17">
        <f t="shared" si="3"/>
        <v>0.18473576801298836</v>
      </c>
      <c r="AS6" s="17">
        <f t="shared" si="3"/>
        <v>0.61628424256714476</v>
      </c>
      <c r="AT6" s="17">
        <f t="shared" si="3"/>
        <v>0.31278211797614952</v>
      </c>
      <c r="AU6" s="17">
        <f t="shared" si="3"/>
        <v>0.30350212459099524</v>
      </c>
    </row>
    <row r="7" spans="1:55">
      <c r="A7" s="112"/>
      <c r="B7" s="115"/>
      <c r="C7" s="21" t="s">
        <v>10</v>
      </c>
      <c r="D7" s="30">
        <f>E7+H7</f>
        <v>9917817</v>
      </c>
      <c r="E7" s="30">
        <f>F7+G7</f>
        <v>1719989</v>
      </c>
      <c r="F7" s="30">
        <f>F8+F12</f>
        <v>863167</v>
      </c>
      <c r="G7" s="30">
        <f>G8+G12</f>
        <v>856822</v>
      </c>
      <c r="H7" s="30">
        <f>I7+J7</f>
        <v>8197828</v>
      </c>
      <c r="I7" s="30">
        <f>I8+I12</f>
        <v>4112269</v>
      </c>
      <c r="J7" s="70">
        <f>J8+J12</f>
        <v>4085559</v>
      </c>
      <c r="K7" s="5"/>
      <c r="L7" s="5"/>
      <c r="M7" s="14"/>
      <c r="N7" s="119"/>
      <c r="O7" s="120"/>
      <c r="P7" s="21" t="s">
        <v>10</v>
      </c>
      <c r="Q7" s="31"/>
      <c r="R7" s="31"/>
      <c r="S7" s="31"/>
      <c r="T7" s="31"/>
      <c r="U7" s="31"/>
      <c r="V7" s="31"/>
      <c r="W7" s="73"/>
      <c r="Z7" s="124"/>
      <c r="AA7" s="127"/>
      <c r="AB7" s="2" t="s">
        <v>10</v>
      </c>
      <c r="AD7" s="6">
        <f t="shared" si="0"/>
        <v>100</v>
      </c>
      <c r="AE7" s="6">
        <f t="shared" si="0"/>
        <v>50.18444885403337</v>
      </c>
      <c r="AF7" s="6">
        <f t="shared" si="0"/>
        <v>49.81555114596663</v>
      </c>
      <c r="AG7" s="6">
        <f t="shared" si="1"/>
        <v>100</v>
      </c>
      <c r="AH7" s="6">
        <f t="shared" si="1"/>
        <v>50.162909004677822</v>
      </c>
      <c r="AI7" s="6">
        <f t="shared" si="1"/>
        <v>49.837090995322178</v>
      </c>
      <c r="AL7" s="130"/>
      <c r="AM7" s="127"/>
      <c r="AN7" s="2" t="s">
        <v>10</v>
      </c>
      <c r="AO7" s="17">
        <f t="shared" si="2"/>
        <v>1</v>
      </c>
      <c r="AP7" s="17">
        <f t="shared" si="2"/>
        <v>0.17342415170596515</v>
      </c>
      <c r="AQ7" s="17">
        <f t="shared" si="3"/>
        <v>8.7031954713421317E-2</v>
      </c>
      <c r="AR7" s="17">
        <f t="shared" si="3"/>
        <v>8.6392196992543829E-2</v>
      </c>
      <c r="AS7" s="17">
        <f t="shared" si="3"/>
        <v>0.82657584829403485</v>
      </c>
      <c r="AT7" s="17">
        <f t="shared" si="3"/>
        <v>0.41463449063438051</v>
      </c>
      <c r="AU7" s="17">
        <f t="shared" si="3"/>
        <v>0.41194135765965434</v>
      </c>
    </row>
    <row r="8" spans="1:55">
      <c r="A8" s="112"/>
      <c r="B8" s="115"/>
      <c r="C8" s="23" t="s">
        <v>11</v>
      </c>
      <c r="D8" s="52">
        <v>9917817</v>
      </c>
      <c r="E8" s="57">
        <v>1719989</v>
      </c>
      <c r="F8" s="52">
        <v>863167</v>
      </c>
      <c r="G8" s="52">
        <v>856822</v>
      </c>
      <c r="H8" s="57">
        <v>8197828</v>
      </c>
      <c r="I8" s="52">
        <v>4112269</v>
      </c>
      <c r="J8" s="60">
        <v>4085559</v>
      </c>
      <c r="K8" s="5"/>
      <c r="L8" s="5"/>
      <c r="M8" s="14"/>
      <c r="N8" s="119"/>
      <c r="O8" s="120"/>
      <c r="P8" s="23" t="s">
        <v>11</v>
      </c>
      <c r="Q8" s="74"/>
      <c r="R8" s="75"/>
      <c r="S8" s="74"/>
      <c r="T8" s="74"/>
      <c r="U8" s="75"/>
      <c r="V8" s="74"/>
      <c r="W8" s="76"/>
      <c r="Z8" s="124"/>
      <c r="AA8" s="127"/>
      <c r="AB8" s="9" t="s">
        <v>11</v>
      </c>
      <c r="AD8" s="6">
        <f t="shared" si="0"/>
        <v>100</v>
      </c>
      <c r="AE8" s="6">
        <f t="shared" si="0"/>
        <v>50.18444885403337</v>
      </c>
      <c r="AF8" s="6">
        <f t="shared" si="0"/>
        <v>49.81555114596663</v>
      </c>
      <c r="AG8" s="6">
        <f t="shared" si="1"/>
        <v>100</v>
      </c>
      <c r="AH8" s="6">
        <f t="shared" si="1"/>
        <v>50.162909004677822</v>
      </c>
      <c r="AI8" s="6">
        <f t="shared" si="1"/>
        <v>49.837090995322178</v>
      </c>
      <c r="AL8" s="130"/>
      <c r="AM8" s="127"/>
      <c r="AN8" s="9" t="s">
        <v>11</v>
      </c>
      <c r="AO8" s="17">
        <f t="shared" si="2"/>
        <v>1</v>
      </c>
      <c r="AP8" s="17">
        <f t="shared" si="2"/>
        <v>0.17342415170596515</v>
      </c>
      <c r="AQ8" s="17">
        <f t="shared" si="3"/>
        <v>8.7031954713421317E-2</v>
      </c>
      <c r="AR8" s="17">
        <f t="shared" si="3"/>
        <v>8.6392196992543829E-2</v>
      </c>
      <c r="AS8" s="17">
        <f t="shared" si="3"/>
        <v>0.82657584829403485</v>
      </c>
      <c r="AT8" s="17">
        <f t="shared" si="3"/>
        <v>0.41463449063438051</v>
      </c>
      <c r="AU8" s="17">
        <f t="shared" si="3"/>
        <v>0.41194135765965434</v>
      </c>
    </row>
    <row r="9" spans="1:55">
      <c r="A9" s="112"/>
      <c r="B9" s="115"/>
      <c r="C9" s="24" t="s">
        <v>12</v>
      </c>
      <c r="D9" s="52">
        <v>1648496</v>
      </c>
      <c r="E9" s="57">
        <v>892377</v>
      </c>
      <c r="F9" s="52">
        <v>446159</v>
      </c>
      <c r="G9" s="52">
        <v>446218</v>
      </c>
      <c r="H9" s="57">
        <v>756119</v>
      </c>
      <c r="I9" s="52">
        <v>379401</v>
      </c>
      <c r="J9" s="60">
        <v>376718</v>
      </c>
      <c r="K9" s="5"/>
      <c r="L9" s="5"/>
      <c r="M9" s="14"/>
      <c r="N9" s="119"/>
      <c r="O9" s="120"/>
      <c r="P9" s="24" t="s">
        <v>12</v>
      </c>
      <c r="Q9" s="74"/>
      <c r="R9" s="75"/>
      <c r="S9" s="74"/>
      <c r="T9" s="74"/>
      <c r="U9" s="75"/>
      <c r="V9" s="74"/>
      <c r="W9" s="76"/>
      <c r="Z9" s="124"/>
      <c r="AA9" s="127"/>
      <c r="AB9" s="10" t="s">
        <v>12</v>
      </c>
      <c r="AD9" s="6">
        <f t="shared" si="0"/>
        <v>100</v>
      </c>
      <c r="AE9" s="6">
        <f t="shared" si="0"/>
        <v>49.99669422228498</v>
      </c>
      <c r="AF9" s="6">
        <f t="shared" si="0"/>
        <v>50.00330577771502</v>
      </c>
      <c r="AG9" s="6">
        <f t="shared" si="1"/>
        <v>100</v>
      </c>
      <c r="AH9" s="6">
        <f t="shared" si="1"/>
        <v>50.177419162856637</v>
      </c>
      <c r="AI9" s="6">
        <f t="shared" si="1"/>
        <v>49.822580837143363</v>
      </c>
      <c r="AL9" s="130"/>
      <c r="AM9" s="127"/>
      <c r="AN9" s="10" t="s">
        <v>12</v>
      </c>
      <c r="AO9" s="17">
        <f t="shared" si="2"/>
        <v>1</v>
      </c>
      <c r="AP9" s="17">
        <f t="shared" si="2"/>
        <v>0.54132797410488109</v>
      </c>
      <c r="AQ9" s="17">
        <f t="shared" si="3"/>
        <v>0.2706460919529074</v>
      </c>
      <c r="AR9" s="17">
        <f t="shared" si="3"/>
        <v>0.2706818821519737</v>
      </c>
      <c r="AS9" s="17">
        <f t="shared" si="3"/>
        <v>0.45867202589511896</v>
      </c>
      <c r="AT9" s="17">
        <f t="shared" si="3"/>
        <v>0.23014978501616018</v>
      </c>
      <c r="AU9" s="17">
        <f t="shared" si="3"/>
        <v>0.22852224087895875</v>
      </c>
    </row>
    <row r="10" spans="1:55">
      <c r="A10" s="112"/>
      <c r="B10" s="115"/>
      <c r="C10" s="24" t="s">
        <v>13</v>
      </c>
      <c r="D10" s="52">
        <v>2231489</v>
      </c>
      <c r="E10" s="57">
        <v>228606</v>
      </c>
      <c r="F10" s="52">
        <v>122001</v>
      </c>
      <c r="G10" s="52">
        <v>106605</v>
      </c>
      <c r="H10" s="57">
        <v>2002883</v>
      </c>
      <c r="I10" s="52">
        <v>973642</v>
      </c>
      <c r="J10" s="60">
        <v>1029241</v>
      </c>
      <c r="K10" s="5"/>
      <c r="L10" s="5"/>
      <c r="M10" s="14"/>
      <c r="N10" s="119"/>
      <c r="O10" s="120"/>
      <c r="P10" s="24" t="s">
        <v>13</v>
      </c>
      <c r="Q10" s="74"/>
      <c r="R10" s="75"/>
      <c r="S10" s="74"/>
      <c r="T10" s="74"/>
      <c r="U10" s="75"/>
      <c r="V10" s="74"/>
      <c r="W10" s="76"/>
      <c r="Z10" s="124"/>
      <c r="AA10" s="127"/>
      <c r="AB10" s="10" t="s">
        <v>13</v>
      </c>
      <c r="AD10" s="6">
        <f t="shared" si="0"/>
        <v>100</v>
      </c>
      <c r="AE10" s="6">
        <f t="shared" si="0"/>
        <v>53.367365685940001</v>
      </c>
      <c r="AF10" s="6">
        <f t="shared" si="0"/>
        <v>46.632634314059999</v>
      </c>
      <c r="AG10" s="6">
        <f t="shared" si="1"/>
        <v>100</v>
      </c>
      <c r="AH10" s="6">
        <f t="shared" si="1"/>
        <v>48.612025764859958</v>
      </c>
      <c r="AI10" s="6">
        <f t="shared" si="1"/>
        <v>51.387974235140042</v>
      </c>
      <c r="AL10" s="130"/>
      <c r="AM10" s="127"/>
      <c r="AN10" s="10" t="s">
        <v>13</v>
      </c>
      <c r="AO10" s="17">
        <f t="shared" si="2"/>
        <v>1</v>
      </c>
      <c r="AP10" s="17">
        <f t="shared" si="2"/>
        <v>0.1024454971545905</v>
      </c>
      <c r="AQ10" s="17">
        <f t="shared" si="3"/>
        <v>5.4672463095269574E-2</v>
      </c>
      <c r="AR10" s="17">
        <f t="shared" si="3"/>
        <v>4.7773034059320929E-2</v>
      </c>
      <c r="AS10" s="17">
        <f t="shared" si="3"/>
        <v>0.8975545028454095</v>
      </c>
      <c r="AT10" s="17">
        <f t="shared" si="3"/>
        <v>0.43631942617687114</v>
      </c>
      <c r="AU10" s="17">
        <f t="shared" si="3"/>
        <v>0.46123507666853836</v>
      </c>
    </row>
    <row r="11" spans="1:55">
      <c r="A11" s="112"/>
      <c r="B11" s="115"/>
      <c r="C11" s="24" t="s">
        <v>14</v>
      </c>
      <c r="D11" s="52">
        <v>6037832</v>
      </c>
      <c r="E11" s="57">
        <v>599006</v>
      </c>
      <c r="F11" s="52">
        <v>295007</v>
      </c>
      <c r="G11" s="52">
        <v>303999</v>
      </c>
      <c r="H11" s="57">
        <v>5438826</v>
      </c>
      <c r="I11" s="52">
        <v>2759226</v>
      </c>
      <c r="J11" s="60">
        <v>2679600</v>
      </c>
      <c r="K11" s="5"/>
      <c r="L11" s="5"/>
      <c r="M11" s="14"/>
      <c r="N11" s="119"/>
      <c r="O11" s="120"/>
      <c r="P11" s="24" t="s">
        <v>14</v>
      </c>
      <c r="Q11" s="74"/>
      <c r="R11" s="75"/>
      <c r="S11" s="74"/>
      <c r="T11" s="74"/>
      <c r="U11" s="75"/>
      <c r="V11" s="74"/>
      <c r="W11" s="76"/>
      <c r="Z11" s="124"/>
      <c r="AA11" s="127"/>
      <c r="AB11" s="10" t="s">
        <v>14</v>
      </c>
      <c r="AD11" s="6">
        <f t="shared" si="0"/>
        <v>100</v>
      </c>
      <c r="AE11" s="6">
        <f t="shared" si="0"/>
        <v>49.249423211119755</v>
      </c>
      <c r="AF11" s="6">
        <f t="shared" si="0"/>
        <v>50.750576788880238</v>
      </c>
      <c r="AG11" s="6">
        <f t="shared" si="1"/>
        <v>100</v>
      </c>
      <c r="AH11" s="6">
        <f t="shared" si="1"/>
        <v>50.732014592855144</v>
      </c>
      <c r="AI11" s="6">
        <f t="shared" si="1"/>
        <v>49.267985407144849</v>
      </c>
      <c r="AL11" s="130"/>
      <c r="AM11" s="127"/>
      <c r="AN11" s="10" t="s">
        <v>14</v>
      </c>
      <c r="AO11" s="17">
        <f t="shared" si="2"/>
        <v>1</v>
      </c>
      <c r="AP11" s="17">
        <f t="shared" si="2"/>
        <v>9.920878885003756E-2</v>
      </c>
      <c r="AQ11" s="17">
        <f t="shared" si="3"/>
        <v>4.8859756283381184E-2</v>
      </c>
      <c r="AR11" s="17">
        <f t="shared" si="3"/>
        <v>5.0349032566656376E-2</v>
      </c>
      <c r="AS11" s="17">
        <f t="shared" si="3"/>
        <v>0.90079121114996241</v>
      </c>
      <c r="AT11" s="17">
        <f t="shared" si="3"/>
        <v>0.45698952869175558</v>
      </c>
      <c r="AU11" s="17">
        <f t="shared" si="3"/>
        <v>0.44380168245820684</v>
      </c>
    </row>
    <row r="12" spans="1:55">
      <c r="A12" s="112"/>
      <c r="B12" s="115"/>
      <c r="C12" s="25" t="s">
        <v>15</v>
      </c>
      <c r="D12" s="26">
        <f>E12+H12</f>
        <v>0</v>
      </c>
      <c r="E12" s="26">
        <f>F12+G12</f>
        <v>0</v>
      </c>
      <c r="F12" s="26">
        <f>SUM(F13:F16)</f>
        <v>0</v>
      </c>
      <c r="G12" s="26">
        <f>SUM(G13:G16)</f>
        <v>0</v>
      </c>
      <c r="H12" s="26">
        <f>J12+I12</f>
        <v>0</v>
      </c>
      <c r="I12" s="26">
        <f>SUM(I13:I16)</f>
        <v>0</v>
      </c>
      <c r="J12" s="61">
        <f t="shared" ref="J12" si="4">SUM(J13:J16)</f>
        <v>0</v>
      </c>
      <c r="K12" s="5"/>
      <c r="L12" s="14"/>
      <c r="M12" s="14"/>
      <c r="N12" s="119"/>
      <c r="O12" s="120"/>
      <c r="P12" s="25" t="s">
        <v>15</v>
      </c>
      <c r="Q12" s="27"/>
      <c r="R12" s="27"/>
      <c r="S12" s="27"/>
      <c r="T12" s="27"/>
      <c r="U12" s="27"/>
      <c r="V12" s="27"/>
      <c r="W12" s="77"/>
      <c r="Z12" s="124"/>
      <c r="AA12" s="127"/>
      <c r="AB12" s="11" t="s">
        <v>15</v>
      </c>
      <c r="AD12" s="6" t="e">
        <f t="shared" si="0"/>
        <v>#DIV/0!</v>
      </c>
      <c r="AE12" s="6" t="e">
        <f t="shared" si="0"/>
        <v>#DIV/0!</v>
      </c>
      <c r="AF12" s="6" t="e">
        <f t="shared" si="0"/>
        <v>#DIV/0!</v>
      </c>
      <c r="AG12" s="6" t="e">
        <f t="shared" si="1"/>
        <v>#DIV/0!</v>
      </c>
      <c r="AH12" s="6" t="e">
        <f t="shared" si="1"/>
        <v>#DIV/0!</v>
      </c>
      <c r="AI12" s="6" t="e">
        <f t="shared" si="1"/>
        <v>#DIV/0!</v>
      </c>
      <c r="AL12" s="130"/>
      <c r="AM12" s="127"/>
      <c r="AN12" s="11" t="s">
        <v>15</v>
      </c>
      <c r="AO12" s="17" t="e">
        <f t="shared" si="2"/>
        <v>#DIV/0!</v>
      </c>
      <c r="AP12" s="17" t="e">
        <f t="shared" si="2"/>
        <v>#DIV/0!</v>
      </c>
      <c r="AQ12" s="17" t="e">
        <f t="shared" si="3"/>
        <v>#DIV/0!</v>
      </c>
      <c r="AR12" s="17" t="e">
        <f t="shared" si="3"/>
        <v>#DIV/0!</v>
      </c>
      <c r="AS12" s="17" t="e">
        <f t="shared" si="3"/>
        <v>#DIV/0!</v>
      </c>
      <c r="AT12" s="17" t="e">
        <f t="shared" si="3"/>
        <v>#DIV/0!</v>
      </c>
      <c r="AU12" s="17" t="e">
        <f t="shared" si="3"/>
        <v>#DIV/0!</v>
      </c>
    </row>
    <row r="13" spans="1:55">
      <c r="A13" s="112"/>
      <c r="B13" s="115"/>
      <c r="C13" s="32" t="s">
        <v>16</v>
      </c>
      <c r="D13" s="33">
        <f t="shared" ref="D13:D16" si="5">E13+H13</f>
        <v>0</v>
      </c>
      <c r="E13" s="33">
        <f t="shared" ref="E13:E16" si="6">F13+G13</f>
        <v>0</v>
      </c>
      <c r="F13" s="53"/>
      <c r="G13" s="53"/>
      <c r="H13" s="33">
        <f t="shared" ref="H13:H14" si="7">J13+I13</f>
        <v>0</v>
      </c>
      <c r="I13" s="53"/>
      <c r="J13" s="66"/>
      <c r="K13" s="5"/>
      <c r="L13" s="14"/>
      <c r="M13" s="14"/>
      <c r="N13" s="119"/>
      <c r="O13" s="120"/>
      <c r="P13" s="32" t="s">
        <v>16</v>
      </c>
      <c r="Q13" s="34"/>
      <c r="R13" s="34"/>
      <c r="S13" s="78"/>
      <c r="T13" s="78"/>
      <c r="U13" s="34"/>
      <c r="V13" s="78"/>
      <c r="W13" s="79"/>
      <c r="Z13" s="124"/>
      <c r="AA13" s="127"/>
      <c r="AB13" s="12" t="s">
        <v>16</v>
      </c>
      <c r="AD13" s="6" t="e">
        <f t="shared" si="0"/>
        <v>#DIV/0!</v>
      </c>
      <c r="AE13" s="6" t="e">
        <f t="shared" si="0"/>
        <v>#DIV/0!</v>
      </c>
      <c r="AF13" s="6" t="e">
        <f t="shared" si="0"/>
        <v>#DIV/0!</v>
      </c>
      <c r="AG13" s="6" t="e">
        <f t="shared" si="1"/>
        <v>#DIV/0!</v>
      </c>
      <c r="AH13" s="6" t="e">
        <f t="shared" si="1"/>
        <v>#DIV/0!</v>
      </c>
      <c r="AI13" s="6" t="e">
        <f t="shared" si="1"/>
        <v>#DIV/0!</v>
      </c>
      <c r="AL13" s="130"/>
      <c r="AM13" s="127"/>
      <c r="AN13" s="12" t="s">
        <v>16</v>
      </c>
      <c r="AO13" s="17" t="e">
        <f t="shared" si="2"/>
        <v>#DIV/0!</v>
      </c>
      <c r="AP13" s="17" t="e">
        <f t="shared" si="2"/>
        <v>#DIV/0!</v>
      </c>
      <c r="AQ13" s="17" t="e">
        <f t="shared" si="3"/>
        <v>#DIV/0!</v>
      </c>
      <c r="AR13" s="17" t="e">
        <f t="shared" si="3"/>
        <v>#DIV/0!</v>
      </c>
      <c r="AS13" s="17" t="e">
        <f t="shared" si="3"/>
        <v>#DIV/0!</v>
      </c>
      <c r="AT13" s="17" t="e">
        <f t="shared" si="3"/>
        <v>#DIV/0!</v>
      </c>
      <c r="AU13" s="17" t="e">
        <f t="shared" si="3"/>
        <v>#DIV/0!</v>
      </c>
    </row>
    <row r="14" spans="1:55">
      <c r="A14" s="112"/>
      <c r="B14" s="115"/>
      <c r="C14" s="35" t="s">
        <v>17</v>
      </c>
      <c r="D14" s="36">
        <f t="shared" si="5"/>
        <v>0</v>
      </c>
      <c r="E14" s="36">
        <f t="shared" si="6"/>
        <v>0</v>
      </c>
      <c r="F14" s="54"/>
      <c r="G14" s="54"/>
      <c r="H14" s="49">
        <f t="shared" si="7"/>
        <v>0</v>
      </c>
      <c r="I14" s="54"/>
      <c r="J14" s="67"/>
      <c r="K14" s="5"/>
      <c r="L14" s="14"/>
      <c r="M14" s="14"/>
      <c r="N14" s="119"/>
      <c r="O14" s="120"/>
      <c r="P14" s="35" t="s">
        <v>17</v>
      </c>
      <c r="Q14" s="37"/>
      <c r="R14" s="37"/>
      <c r="S14" s="80"/>
      <c r="T14" s="80"/>
      <c r="U14" s="45"/>
      <c r="V14" s="80"/>
      <c r="W14" s="81"/>
      <c r="Z14" s="124"/>
      <c r="AA14" s="127"/>
      <c r="AB14" s="13" t="s">
        <v>17</v>
      </c>
      <c r="AD14" s="6" t="e">
        <f t="shared" si="0"/>
        <v>#DIV/0!</v>
      </c>
      <c r="AE14" s="6" t="e">
        <f t="shared" si="0"/>
        <v>#DIV/0!</v>
      </c>
      <c r="AF14" s="6" t="e">
        <f t="shared" si="0"/>
        <v>#DIV/0!</v>
      </c>
      <c r="AG14" s="6" t="e">
        <f t="shared" si="1"/>
        <v>#DIV/0!</v>
      </c>
      <c r="AH14" s="6" t="e">
        <f t="shared" si="1"/>
        <v>#DIV/0!</v>
      </c>
      <c r="AI14" s="6" t="e">
        <f t="shared" si="1"/>
        <v>#DIV/0!</v>
      </c>
      <c r="AL14" s="130"/>
      <c r="AM14" s="127"/>
      <c r="AN14" s="13" t="s">
        <v>17</v>
      </c>
      <c r="AO14" s="17" t="e">
        <f t="shared" si="2"/>
        <v>#DIV/0!</v>
      </c>
      <c r="AP14" s="17" t="e">
        <f t="shared" si="2"/>
        <v>#DIV/0!</v>
      </c>
      <c r="AQ14" s="17" t="e">
        <f t="shared" si="3"/>
        <v>#DIV/0!</v>
      </c>
      <c r="AR14" s="17" t="e">
        <f t="shared" si="3"/>
        <v>#DIV/0!</v>
      </c>
      <c r="AS14" s="17" t="e">
        <f t="shared" si="3"/>
        <v>#DIV/0!</v>
      </c>
      <c r="AT14" s="17" t="e">
        <f t="shared" si="3"/>
        <v>#DIV/0!</v>
      </c>
      <c r="AU14" s="17" t="e">
        <f t="shared" si="3"/>
        <v>#DIV/0!</v>
      </c>
    </row>
    <row r="15" spans="1:55">
      <c r="A15" s="112"/>
      <c r="B15" s="115"/>
      <c r="C15" s="38" t="s">
        <v>18</v>
      </c>
      <c r="D15" s="39">
        <f t="shared" si="5"/>
        <v>0</v>
      </c>
      <c r="E15" s="39">
        <f t="shared" si="6"/>
        <v>0</v>
      </c>
      <c r="F15" s="55"/>
      <c r="G15" s="55"/>
      <c r="H15" s="50">
        <f>J15+I15</f>
        <v>0</v>
      </c>
      <c r="I15" s="55"/>
      <c r="J15" s="68"/>
      <c r="K15" s="5"/>
      <c r="L15" s="14"/>
      <c r="M15" s="14"/>
      <c r="N15" s="119"/>
      <c r="O15" s="120"/>
      <c r="P15" s="38" t="s">
        <v>18</v>
      </c>
      <c r="Q15" s="40"/>
      <c r="R15" s="40"/>
      <c r="S15" s="82"/>
      <c r="T15" s="82"/>
      <c r="U15" s="46"/>
      <c r="V15" s="82"/>
      <c r="W15" s="83"/>
      <c r="Z15" s="124"/>
      <c r="AA15" s="127"/>
      <c r="AB15" s="13" t="s">
        <v>18</v>
      </c>
      <c r="AD15" s="6" t="e">
        <f t="shared" si="0"/>
        <v>#DIV/0!</v>
      </c>
      <c r="AE15" s="6" t="e">
        <f t="shared" si="0"/>
        <v>#DIV/0!</v>
      </c>
      <c r="AF15" s="6" t="e">
        <f t="shared" si="0"/>
        <v>#DIV/0!</v>
      </c>
      <c r="AG15" s="6" t="e">
        <f t="shared" si="1"/>
        <v>#DIV/0!</v>
      </c>
      <c r="AH15" s="6" t="e">
        <f t="shared" si="1"/>
        <v>#DIV/0!</v>
      </c>
      <c r="AI15" s="6" t="e">
        <f t="shared" si="1"/>
        <v>#DIV/0!</v>
      </c>
      <c r="AL15" s="130"/>
      <c r="AM15" s="127"/>
      <c r="AN15" s="13" t="s">
        <v>18</v>
      </c>
      <c r="AO15" s="17" t="e">
        <f t="shared" si="2"/>
        <v>#DIV/0!</v>
      </c>
      <c r="AP15" s="17" t="e">
        <f t="shared" si="2"/>
        <v>#DIV/0!</v>
      </c>
      <c r="AQ15" s="17" t="e">
        <f t="shared" si="3"/>
        <v>#DIV/0!</v>
      </c>
      <c r="AR15" s="17" t="e">
        <f t="shared" si="3"/>
        <v>#DIV/0!</v>
      </c>
      <c r="AS15" s="17" t="e">
        <f t="shared" si="3"/>
        <v>#DIV/0!</v>
      </c>
      <c r="AT15" s="17" t="e">
        <f t="shared" si="3"/>
        <v>#DIV/0!</v>
      </c>
      <c r="AU15" s="17" t="e">
        <f t="shared" si="3"/>
        <v>#DIV/0!</v>
      </c>
    </row>
    <row r="16" spans="1:55">
      <c r="A16" s="112"/>
      <c r="B16" s="115"/>
      <c r="C16" s="41" t="s">
        <v>19</v>
      </c>
      <c r="D16" s="42">
        <f t="shared" si="5"/>
        <v>0</v>
      </c>
      <c r="E16" s="42">
        <f t="shared" si="6"/>
        <v>0</v>
      </c>
      <c r="F16" s="56"/>
      <c r="G16" s="56"/>
      <c r="H16" s="51">
        <f>J16+I16</f>
        <v>0</v>
      </c>
      <c r="I16" s="56"/>
      <c r="J16" s="69"/>
      <c r="K16" s="5"/>
      <c r="L16" s="14"/>
      <c r="M16" s="14"/>
      <c r="N16" s="119"/>
      <c r="O16" s="120"/>
      <c r="P16" s="41" t="s">
        <v>19</v>
      </c>
      <c r="Q16" s="43"/>
      <c r="R16" s="43"/>
      <c r="S16" s="84"/>
      <c r="T16" s="84"/>
      <c r="U16" s="47"/>
      <c r="V16" s="84"/>
      <c r="W16" s="85"/>
      <c r="Z16" s="124"/>
      <c r="AA16" s="127"/>
      <c r="AB16" s="13" t="s">
        <v>19</v>
      </c>
      <c r="AD16" s="6" t="e">
        <f t="shared" si="0"/>
        <v>#DIV/0!</v>
      </c>
      <c r="AE16" s="6" t="e">
        <f t="shared" si="0"/>
        <v>#DIV/0!</v>
      </c>
      <c r="AF16" s="6" t="e">
        <f t="shared" si="0"/>
        <v>#DIV/0!</v>
      </c>
      <c r="AG16" s="6" t="e">
        <f t="shared" si="1"/>
        <v>#DIV/0!</v>
      </c>
      <c r="AH16" s="6" t="e">
        <f t="shared" si="1"/>
        <v>#DIV/0!</v>
      </c>
      <c r="AI16" s="6" t="e">
        <f t="shared" si="1"/>
        <v>#DIV/0!</v>
      </c>
      <c r="AL16" s="130"/>
      <c r="AM16" s="127"/>
      <c r="AN16" s="13" t="s">
        <v>19</v>
      </c>
      <c r="AO16" s="17" t="e">
        <f t="shared" si="2"/>
        <v>#DIV/0!</v>
      </c>
      <c r="AP16" s="17" t="e">
        <f t="shared" si="2"/>
        <v>#DIV/0!</v>
      </c>
      <c r="AQ16" s="17" t="e">
        <f t="shared" si="2"/>
        <v>#DIV/0!</v>
      </c>
      <c r="AR16" s="17" t="e">
        <f t="shared" si="2"/>
        <v>#DIV/0!</v>
      </c>
      <c r="AS16" s="17" t="e">
        <f t="shared" si="2"/>
        <v>#DIV/0!</v>
      </c>
      <c r="AT16" s="17" t="e">
        <f t="shared" si="2"/>
        <v>#DIV/0!</v>
      </c>
      <c r="AU16" s="17" t="e">
        <f t="shared" si="2"/>
        <v>#DIV/0!</v>
      </c>
    </row>
    <row r="17" spans="1:47">
      <c r="A17" s="112"/>
      <c r="B17" s="115"/>
      <c r="C17" s="21" t="s">
        <v>20</v>
      </c>
      <c r="D17" s="30">
        <v>683420.90724660782</v>
      </c>
      <c r="E17" s="30">
        <v>371663.90724660782</v>
      </c>
      <c r="F17" s="48">
        <v>183036</v>
      </c>
      <c r="G17" s="48">
        <v>188627.90724660782</v>
      </c>
      <c r="H17" s="30">
        <v>311757</v>
      </c>
      <c r="I17" s="29">
        <v>151289</v>
      </c>
      <c r="J17" s="59">
        <v>160468</v>
      </c>
      <c r="K17" s="5"/>
      <c r="L17" s="14"/>
      <c r="M17" s="14"/>
      <c r="N17" s="119"/>
      <c r="O17" s="120"/>
      <c r="P17" s="21" t="s">
        <v>20</v>
      </c>
      <c r="Q17" s="31"/>
      <c r="R17" s="31"/>
      <c r="S17" s="86"/>
      <c r="T17" s="86"/>
      <c r="U17" s="31"/>
      <c r="V17" s="87"/>
      <c r="W17" s="88"/>
      <c r="Z17" s="124"/>
      <c r="AA17" s="127"/>
      <c r="AB17" s="2" t="s">
        <v>20</v>
      </c>
      <c r="AD17" s="6">
        <f t="shared" si="0"/>
        <v>100</v>
      </c>
      <c r="AE17" s="6">
        <f t="shared" si="0"/>
        <v>49.247719897254179</v>
      </c>
      <c r="AF17" s="6">
        <f t="shared" si="0"/>
        <v>50.752280102745814</v>
      </c>
      <c r="AG17" s="6">
        <f t="shared" si="1"/>
        <v>100</v>
      </c>
      <c r="AH17" s="6">
        <f t="shared" si="1"/>
        <v>48.52785983955453</v>
      </c>
      <c r="AI17" s="6">
        <f t="shared" si="1"/>
        <v>51.472140160445477</v>
      </c>
      <c r="AL17" s="130"/>
      <c r="AM17" s="127"/>
      <c r="AN17" s="2" t="s">
        <v>20</v>
      </c>
      <c r="AO17" s="17">
        <f t="shared" si="2"/>
        <v>1</v>
      </c>
      <c r="AP17" s="17">
        <f t="shared" si="2"/>
        <v>0.54382870542252137</v>
      </c>
      <c r="AQ17" s="17">
        <f t="shared" si="2"/>
        <v>0.26782323756734688</v>
      </c>
      <c r="AR17" s="17">
        <f t="shared" si="2"/>
        <v>0.27600546785517449</v>
      </c>
      <c r="AS17" s="17">
        <f t="shared" si="2"/>
        <v>0.45617129457747857</v>
      </c>
      <c r="AT17" s="17">
        <f t="shared" si="2"/>
        <v>0.22137016646084021</v>
      </c>
      <c r="AU17" s="17">
        <f t="shared" si="2"/>
        <v>0.23480112811663839</v>
      </c>
    </row>
    <row r="18" spans="1:47" ht="15.75" thickBot="1">
      <c r="A18" s="113"/>
      <c r="B18" s="116"/>
      <c r="C18" s="22" t="s">
        <v>21</v>
      </c>
      <c r="D18" s="62">
        <v>8910916.5582633875</v>
      </c>
      <c r="E18" s="62">
        <v>5395468.2226334289</v>
      </c>
      <c r="F18" s="63">
        <v>2836325.2891059867</v>
      </c>
      <c r="G18" s="63">
        <v>2559142.9335274417</v>
      </c>
      <c r="H18" s="62">
        <v>3515448.3356299591</v>
      </c>
      <c r="I18" s="64">
        <v>1839495</v>
      </c>
      <c r="J18" s="65">
        <v>1675953.3356299591</v>
      </c>
      <c r="K18" s="5"/>
      <c r="L18" s="14"/>
      <c r="M18" s="14"/>
      <c r="N18" s="121"/>
      <c r="O18" s="122"/>
      <c r="P18" s="22" t="s">
        <v>21</v>
      </c>
      <c r="Q18" s="89"/>
      <c r="R18" s="89"/>
      <c r="S18" s="90"/>
      <c r="T18" s="90"/>
      <c r="U18" s="89"/>
      <c r="V18" s="91"/>
      <c r="W18" s="92"/>
      <c r="Z18" s="125"/>
      <c r="AA18" s="128"/>
      <c r="AB18" s="4" t="s">
        <v>21</v>
      </c>
      <c r="AC18" s="15"/>
      <c r="AD18" s="16">
        <f t="shared" si="0"/>
        <v>100</v>
      </c>
      <c r="AE18" s="16">
        <f t="shared" si="0"/>
        <v>52.568658957305999</v>
      </c>
      <c r="AF18" s="16">
        <f t="shared" si="0"/>
        <v>47.431341042693994</v>
      </c>
      <c r="AG18" s="16">
        <f t="shared" si="1"/>
        <v>100</v>
      </c>
      <c r="AH18" s="16">
        <f t="shared" si="1"/>
        <v>52.326042779700458</v>
      </c>
      <c r="AI18" s="16">
        <f t="shared" si="1"/>
        <v>47.673957220299542</v>
      </c>
      <c r="AL18" s="131"/>
      <c r="AM18" s="128"/>
      <c r="AN18" s="4" t="s">
        <v>21</v>
      </c>
      <c r="AO18" s="18">
        <f t="shared" si="2"/>
        <v>1</v>
      </c>
      <c r="AP18" s="19">
        <f t="shared" si="2"/>
        <v>0.60548970325954099</v>
      </c>
      <c r="AQ18" s="19">
        <f t="shared" si="2"/>
        <v>0.31829781712811223</v>
      </c>
      <c r="AR18" s="19">
        <f t="shared" si="2"/>
        <v>0.28719188613142876</v>
      </c>
      <c r="AS18" s="19">
        <f t="shared" si="2"/>
        <v>0.39451029674045907</v>
      </c>
      <c r="AT18" s="19">
        <f t="shared" si="2"/>
        <v>0.20643162664273582</v>
      </c>
      <c r="AU18" s="19">
        <f t="shared" si="2"/>
        <v>0.18807867009772325</v>
      </c>
    </row>
    <row r="19" spans="1:47">
      <c r="A19" s="99">
        <v>2016</v>
      </c>
      <c r="B19" s="102" t="s">
        <v>22</v>
      </c>
      <c r="C19" s="20" t="s">
        <v>4</v>
      </c>
      <c r="D19" s="28">
        <f>E19+H19</f>
        <v>18488811.815479893</v>
      </c>
      <c r="E19" s="28">
        <f>F19+G19</f>
        <v>7067117.9692138974</v>
      </c>
      <c r="F19" s="28">
        <f>F20+F30+F31</f>
        <v>3675530.9733367232</v>
      </c>
      <c r="G19" s="28">
        <f>G20+G30+G31</f>
        <v>3391586.9958771747</v>
      </c>
      <c r="H19" s="28">
        <f>I19+J19</f>
        <v>11421693.846265996</v>
      </c>
      <c r="I19" s="28">
        <f>I20+I30+I31</f>
        <v>5811113.1909835255</v>
      </c>
      <c r="J19" s="58">
        <f>J20+J30+J31</f>
        <v>5610580.6552824704</v>
      </c>
      <c r="K19" s="7"/>
      <c r="N19" s="105" t="s">
        <v>26</v>
      </c>
      <c r="O19" s="106"/>
      <c r="P19" s="20" t="s">
        <v>4</v>
      </c>
      <c r="Q19" s="71">
        <f t="shared" ref="Q19:Q31" si="8">D19/D6*100</f>
        <v>94.755357990636142</v>
      </c>
      <c r="R19" s="71">
        <f t="shared" ref="R19:R31" si="9">E19/E6*100</f>
        <v>94.390325021055617</v>
      </c>
      <c r="S19" s="71">
        <f t="shared" ref="S19:S31" si="10">F19/F6*100</f>
        <v>94.66849175703166</v>
      </c>
      <c r="T19" s="71">
        <f t="shared" ref="T19:T31" si="11">G19/G6*100</f>
        <v>94.090709982902425</v>
      </c>
      <c r="U19" s="71">
        <f t="shared" ref="U19:U31" si="12">H19/H6*100</f>
        <v>94.982637698173534</v>
      </c>
      <c r="V19" s="71">
        <f t="shared" ref="V19:V31" si="13">I19/I6*100</f>
        <v>95.216495596278222</v>
      </c>
      <c r="W19" s="72">
        <f t="shared" ref="W19:W31" si="14">J19/J6*100</f>
        <v>94.741629274350458</v>
      </c>
    </row>
    <row r="20" spans="1:47">
      <c r="A20" s="100"/>
      <c r="B20" s="103"/>
      <c r="C20" s="21" t="s">
        <v>10</v>
      </c>
      <c r="D20" s="30">
        <f>E20+H20</f>
        <v>8563604</v>
      </c>
      <c r="E20" s="30">
        <f>F20+G20</f>
        <v>1098709</v>
      </c>
      <c r="F20" s="30">
        <f>F21+F25</f>
        <v>553588</v>
      </c>
      <c r="G20" s="30">
        <f>G21+G25</f>
        <v>545121</v>
      </c>
      <c r="H20" s="30">
        <f>I20+J20</f>
        <v>7464895</v>
      </c>
      <c r="I20" s="30">
        <f>I21+I25</f>
        <v>3755445</v>
      </c>
      <c r="J20" s="70">
        <f>J21+J25</f>
        <v>3709450</v>
      </c>
      <c r="K20" s="7"/>
      <c r="N20" s="107"/>
      <c r="O20" s="108"/>
      <c r="P20" s="21" t="s">
        <v>10</v>
      </c>
      <c r="Q20" s="31">
        <f t="shared" si="8"/>
        <v>86.345654492314182</v>
      </c>
      <c r="R20" s="31">
        <f t="shared" si="9"/>
        <v>63.87883876001532</v>
      </c>
      <c r="S20" s="31">
        <f t="shared" si="10"/>
        <v>64.134518580993017</v>
      </c>
      <c r="T20" s="31">
        <f t="shared" si="11"/>
        <v>63.621265560408112</v>
      </c>
      <c r="U20" s="31">
        <f t="shared" si="12"/>
        <v>91.059424520738901</v>
      </c>
      <c r="V20" s="31">
        <f t="shared" si="13"/>
        <v>91.322941179188419</v>
      </c>
      <c r="W20" s="73">
        <f t="shared" si="14"/>
        <v>90.794185079691673</v>
      </c>
    </row>
    <row r="21" spans="1:47">
      <c r="A21" s="100"/>
      <c r="B21" s="103"/>
      <c r="C21" s="23" t="s">
        <v>11</v>
      </c>
      <c r="D21" s="52">
        <f>E21+H21</f>
        <v>8563604</v>
      </c>
      <c r="E21" s="57">
        <f>F21+G21</f>
        <v>1098709</v>
      </c>
      <c r="F21" s="52">
        <f>F22+F23+F24</f>
        <v>553588</v>
      </c>
      <c r="G21" s="52">
        <f>G22+G23+G24</f>
        <v>545121</v>
      </c>
      <c r="H21" s="57">
        <f>I21+J21</f>
        <v>7464895</v>
      </c>
      <c r="I21" s="52">
        <f>I22+I23+I24</f>
        <v>3755445</v>
      </c>
      <c r="J21" s="60">
        <f>J22+J23+J24</f>
        <v>3709450</v>
      </c>
      <c r="K21" s="7"/>
      <c r="N21" s="107"/>
      <c r="O21" s="108"/>
      <c r="P21" s="23" t="s">
        <v>11</v>
      </c>
      <c r="Q21" s="74">
        <f t="shared" si="8"/>
        <v>86.345654492314182</v>
      </c>
      <c r="R21" s="75">
        <f t="shared" si="9"/>
        <v>63.87883876001532</v>
      </c>
      <c r="S21" s="74">
        <f t="shared" si="10"/>
        <v>64.134518580993017</v>
      </c>
      <c r="T21" s="74">
        <f t="shared" si="11"/>
        <v>63.621265560408112</v>
      </c>
      <c r="U21" s="75">
        <f t="shared" si="12"/>
        <v>91.059424520738901</v>
      </c>
      <c r="V21" s="74">
        <f t="shared" si="13"/>
        <v>91.322941179188419</v>
      </c>
      <c r="W21" s="76">
        <f t="shared" si="14"/>
        <v>90.794185079691673</v>
      </c>
    </row>
    <row r="22" spans="1:47">
      <c r="A22" s="100"/>
      <c r="B22" s="103"/>
      <c r="C22" s="24" t="s">
        <v>12</v>
      </c>
      <c r="D22" s="52">
        <f t="shared" ref="D22:D24" si="15">E22+H22</f>
        <v>748399</v>
      </c>
      <c r="E22" s="57">
        <f t="shared" ref="E22:E24" si="16">F22+G22</f>
        <v>185624</v>
      </c>
      <c r="F22" s="52">
        <v>92604</v>
      </c>
      <c r="G22" s="52">
        <v>93020</v>
      </c>
      <c r="H22" s="57">
        <f t="shared" ref="H22:H24" si="17">I22+J22</f>
        <v>562775</v>
      </c>
      <c r="I22" s="52">
        <v>284670</v>
      </c>
      <c r="J22" s="60">
        <v>278105</v>
      </c>
      <c r="K22" s="7"/>
      <c r="N22" s="107"/>
      <c r="O22" s="108"/>
      <c r="P22" s="24" t="s">
        <v>12</v>
      </c>
      <c r="Q22" s="74">
        <f t="shared" si="8"/>
        <v>45.398896933932505</v>
      </c>
      <c r="R22" s="75">
        <f t="shared" si="9"/>
        <v>20.801073985546466</v>
      </c>
      <c r="S22" s="74">
        <f t="shared" si="10"/>
        <v>20.75582919990407</v>
      </c>
      <c r="T22" s="74">
        <f t="shared" si="11"/>
        <v>20.846312788816228</v>
      </c>
      <c r="U22" s="75">
        <f t="shared" si="12"/>
        <v>74.429421823813442</v>
      </c>
      <c r="V22" s="74">
        <f t="shared" si="13"/>
        <v>75.031431124324925</v>
      </c>
      <c r="W22" s="76">
        <f t="shared" si="14"/>
        <v>73.823124990045613</v>
      </c>
    </row>
    <row r="23" spans="1:47">
      <c r="A23" s="100"/>
      <c r="B23" s="103"/>
      <c r="C23" s="24" t="s">
        <v>13</v>
      </c>
      <c r="D23" s="52">
        <f t="shared" si="15"/>
        <v>2209543</v>
      </c>
      <c r="E23" s="57">
        <f t="shared" si="16"/>
        <v>207076</v>
      </c>
      <c r="F23" s="52">
        <v>107857</v>
      </c>
      <c r="G23" s="52">
        <v>99219</v>
      </c>
      <c r="H23" s="57">
        <f t="shared" si="17"/>
        <v>2002467</v>
      </c>
      <c r="I23" s="52">
        <v>975263</v>
      </c>
      <c r="J23" s="60">
        <v>1027204</v>
      </c>
      <c r="K23" s="7"/>
      <c r="N23" s="107"/>
      <c r="O23" s="108"/>
      <c r="P23" s="24" t="s">
        <v>13</v>
      </c>
      <c r="Q23" s="74">
        <f t="shared" si="8"/>
        <v>99.016531114426286</v>
      </c>
      <c r="R23" s="75">
        <f t="shared" si="9"/>
        <v>90.582049465018414</v>
      </c>
      <c r="S23" s="74">
        <f t="shared" si="10"/>
        <v>88.406652404488483</v>
      </c>
      <c r="T23" s="74">
        <f t="shared" si="11"/>
        <v>93.071619530040806</v>
      </c>
      <c r="U23" s="75">
        <f t="shared" si="12"/>
        <v>99.979229940041421</v>
      </c>
      <c r="V23" s="74">
        <f t="shared" si="13"/>
        <v>100.16648829857382</v>
      </c>
      <c r="W23" s="76">
        <f t="shared" si="14"/>
        <v>99.802087169088679</v>
      </c>
    </row>
    <row r="24" spans="1:47">
      <c r="A24" s="100"/>
      <c r="B24" s="103"/>
      <c r="C24" s="24" t="s">
        <v>14</v>
      </c>
      <c r="D24" s="52">
        <f t="shared" si="15"/>
        <v>5605662</v>
      </c>
      <c r="E24" s="57">
        <f t="shared" si="16"/>
        <v>706009</v>
      </c>
      <c r="F24" s="52">
        <v>353127</v>
      </c>
      <c r="G24" s="52">
        <v>352882</v>
      </c>
      <c r="H24" s="57">
        <f t="shared" si="17"/>
        <v>4899653</v>
      </c>
      <c r="I24" s="52">
        <v>2495512</v>
      </c>
      <c r="J24" s="60">
        <v>2404141</v>
      </c>
      <c r="K24" s="7"/>
      <c r="N24" s="107"/>
      <c r="O24" s="108"/>
      <c r="P24" s="24" t="s">
        <v>14</v>
      </c>
      <c r="Q24" s="74">
        <f t="shared" si="8"/>
        <v>92.842298361398591</v>
      </c>
      <c r="R24" s="75">
        <f t="shared" si="9"/>
        <v>117.8634270775251</v>
      </c>
      <c r="S24" s="74">
        <f t="shared" si="10"/>
        <v>119.70122742850168</v>
      </c>
      <c r="T24" s="74">
        <f t="shared" si="11"/>
        <v>116.07998710522074</v>
      </c>
      <c r="U24" s="75">
        <f t="shared" si="12"/>
        <v>90.086592216776197</v>
      </c>
      <c r="V24" s="74">
        <f t="shared" si="13"/>
        <v>90.442464662191497</v>
      </c>
      <c r="W24" s="76">
        <f t="shared" si="14"/>
        <v>89.72014479773101</v>
      </c>
    </row>
    <row r="25" spans="1:47">
      <c r="A25" s="100"/>
      <c r="B25" s="103"/>
      <c r="C25" s="25" t="s">
        <v>15</v>
      </c>
      <c r="D25" s="26">
        <f>E25+H25</f>
        <v>0</v>
      </c>
      <c r="E25" s="26">
        <f>F25+G25</f>
        <v>0</v>
      </c>
      <c r="F25" s="26">
        <f>SUM(F26:F29)</f>
        <v>0</v>
      </c>
      <c r="G25" s="26">
        <f>SUM(G26:G29)</f>
        <v>0</v>
      </c>
      <c r="H25" s="26">
        <f>J25+I25</f>
        <v>0</v>
      </c>
      <c r="I25" s="26">
        <f>SUM(I26:I29)</f>
        <v>0</v>
      </c>
      <c r="J25" s="61">
        <f t="shared" ref="J25" si="18">SUM(J26:J29)</f>
        <v>0</v>
      </c>
      <c r="N25" s="107"/>
      <c r="O25" s="108"/>
      <c r="P25" s="25" t="s">
        <v>15</v>
      </c>
      <c r="Q25" s="27" t="e">
        <f t="shared" si="8"/>
        <v>#DIV/0!</v>
      </c>
      <c r="R25" s="27" t="e">
        <f t="shared" si="9"/>
        <v>#DIV/0!</v>
      </c>
      <c r="S25" s="27" t="e">
        <f t="shared" si="10"/>
        <v>#DIV/0!</v>
      </c>
      <c r="T25" s="27" t="e">
        <f t="shared" si="11"/>
        <v>#DIV/0!</v>
      </c>
      <c r="U25" s="27" t="e">
        <f t="shared" si="12"/>
        <v>#DIV/0!</v>
      </c>
      <c r="V25" s="27" t="e">
        <f t="shared" si="13"/>
        <v>#DIV/0!</v>
      </c>
      <c r="W25" s="77" t="e">
        <f t="shared" si="14"/>
        <v>#DIV/0!</v>
      </c>
    </row>
    <row r="26" spans="1:47">
      <c r="A26" s="100"/>
      <c r="B26" s="103"/>
      <c r="C26" s="32" t="s">
        <v>16</v>
      </c>
      <c r="D26" s="33">
        <f t="shared" ref="D26:D31" si="19">E26+H26</f>
        <v>0</v>
      </c>
      <c r="E26" s="33">
        <f t="shared" ref="E26:E29" si="20">F26+G26</f>
        <v>0</v>
      </c>
      <c r="F26" s="53"/>
      <c r="G26" s="53"/>
      <c r="H26" s="33">
        <f t="shared" ref="H26:H31" si="21">J26+I26</f>
        <v>0</v>
      </c>
      <c r="I26" s="53"/>
      <c r="J26" s="66"/>
      <c r="N26" s="107"/>
      <c r="O26" s="108"/>
      <c r="P26" s="32" t="s">
        <v>16</v>
      </c>
      <c r="Q26" s="34" t="e">
        <f t="shared" si="8"/>
        <v>#DIV/0!</v>
      </c>
      <c r="R26" s="34" t="e">
        <f t="shared" si="9"/>
        <v>#DIV/0!</v>
      </c>
      <c r="S26" s="78" t="e">
        <f t="shared" si="10"/>
        <v>#DIV/0!</v>
      </c>
      <c r="T26" s="78" t="e">
        <f t="shared" si="11"/>
        <v>#DIV/0!</v>
      </c>
      <c r="U26" s="34" t="e">
        <f t="shared" si="12"/>
        <v>#DIV/0!</v>
      </c>
      <c r="V26" s="78" t="e">
        <f t="shared" si="13"/>
        <v>#DIV/0!</v>
      </c>
      <c r="W26" s="79" t="e">
        <f t="shared" si="14"/>
        <v>#DIV/0!</v>
      </c>
    </row>
    <row r="27" spans="1:47">
      <c r="A27" s="100"/>
      <c r="B27" s="103"/>
      <c r="C27" s="35" t="s">
        <v>17</v>
      </c>
      <c r="D27" s="36">
        <f t="shared" si="19"/>
        <v>0</v>
      </c>
      <c r="E27" s="36">
        <f t="shared" si="20"/>
        <v>0</v>
      </c>
      <c r="F27" s="54"/>
      <c r="G27" s="54"/>
      <c r="H27" s="49">
        <f t="shared" si="21"/>
        <v>0</v>
      </c>
      <c r="I27" s="54"/>
      <c r="J27" s="67"/>
      <c r="N27" s="107"/>
      <c r="O27" s="108"/>
      <c r="P27" s="35" t="s">
        <v>17</v>
      </c>
      <c r="Q27" s="37" t="e">
        <f t="shared" si="8"/>
        <v>#DIV/0!</v>
      </c>
      <c r="R27" s="37" t="e">
        <f t="shared" si="9"/>
        <v>#DIV/0!</v>
      </c>
      <c r="S27" s="80" t="e">
        <f t="shared" si="10"/>
        <v>#DIV/0!</v>
      </c>
      <c r="T27" s="80" t="e">
        <f t="shared" si="11"/>
        <v>#DIV/0!</v>
      </c>
      <c r="U27" s="45" t="e">
        <f t="shared" si="12"/>
        <v>#DIV/0!</v>
      </c>
      <c r="V27" s="80" t="e">
        <f t="shared" si="13"/>
        <v>#DIV/0!</v>
      </c>
      <c r="W27" s="81" t="e">
        <f t="shared" si="14"/>
        <v>#DIV/0!</v>
      </c>
    </row>
    <row r="28" spans="1:47">
      <c r="A28" s="100"/>
      <c r="B28" s="103"/>
      <c r="C28" s="38" t="s">
        <v>18</v>
      </c>
      <c r="D28" s="39">
        <f t="shared" si="19"/>
        <v>0</v>
      </c>
      <c r="E28" s="39">
        <f t="shared" si="20"/>
        <v>0</v>
      </c>
      <c r="F28" s="55"/>
      <c r="G28" s="55"/>
      <c r="H28" s="50">
        <f>J28+I28</f>
        <v>0</v>
      </c>
      <c r="I28" s="55"/>
      <c r="J28" s="68"/>
      <c r="N28" s="107"/>
      <c r="O28" s="108"/>
      <c r="P28" s="38" t="s">
        <v>18</v>
      </c>
      <c r="Q28" s="40" t="e">
        <f t="shared" si="8"/>
        <v>#DIV/0!</v>
      </c>
      <c r="R28" s="40" t="e">
        <f t="shared" si="9"/>
        <v>#DIV/0!</v>
      </c>
      <c r="S28" s="82" t="e">
        <f t="shared" si="10"/>
        <v>#DIV/0!</v>
      </c>
      <c r="T28" s="82" t="e">
        <f t="shared" si="11"/>
        <v>#DIV/0!</v>
      </c>
      <c r="U28" s="46" t="e">
        <f t="shared" si="12"/>
        <v>#DIV/0!</v>
      </c>
      <c r="V28" s="82" t="e">
        <f t="shared" si="13"/>
        <v>#DIV/0!</v>
      </c>
      <c r="W28" s="83" t="e">
        <f t="shared" si="14"/>
        <v>#DIV/0!</v>
      </c>
    </row>
    <row r="29" spans="1:47">
      <c r="A29" s="100"/>
      <c r="B29" s="103"/>
      <c r="C29" s="41" t="s">
        <v>19</v>
      </c>
      <c r="D29" s="42">
        <f t="shared" si="19"/>
        <v>0</v>
      </c>
      <c r="E29" s="42">
        <f t="shared" si="20"/>
        <v>0</v>
      </c>
      <c r="F29" s="56"/>
      <c r="G29" s="56"/>
      <c r="H29" s="51">
        <f>J29+I29</f>
        <v>0</v>
      </c>
      <c r="I29" s="56"/>
      <c r="J29" s="69"/>
      <c r="N29" s="107"/>
      <c r="O29" s="108"/>
      <c r="P29" s="41" t="s">
        <v>19</v>
      </c>
      <c r="Q29" s="43" t="e">
        <f t="shared" si="8"/>
        <v>#DIV/0!</v>
      </c>
      <c r="R29" s="43" t="e">
        <f t="shared" si="9"/>
        <v>#DIV/0!</v>
      </c>
      <c r="S29" s="84" t="e">
        <f t="shared" si="10"/>
        <v>#DIV/0!</v>
      </c>
      <c r="T29" s="84" t="e">
        <f t="shared" si="11"/>
        <v>#DIV/0!</v>
      </c>
      <c r="U29" s="47" t="e">
        <f t="shared" si="12"/>
        <v>#DIV/0!</v>
      </c>
      <c r="V29" s="84" t="e">
        <f t="shared" si="13"/>
        <v>#DIV/0!</v>
      </c>
      <c r="W29" s="85" t="e">
        <f t="shared" si="14"/>
        <v>#DIV/0!</v>
      </c>
    </row>
    <row r="30" spans="1:47">
      <c r="A30" s="100"/>
      <c r="B30" s="103"/>
      <c r="C30" s="21" t="s">
        <v>20</v>
      </c>
      <c r="D30" s="30">
        <f t="shared" si="19"/>
        <v>709984</v>
      </c>
      <c r="E30" s="30">
        <f>F30+G30</f>
        <v>385906</v>
      </c>
      <c r="F30" s="48">
        <v>188625</v>
      </c>
      <c r="G30" s="48">
        <v>197281</v>
      </c>
      <c r="H30" s="30">
        <f t="shared" si="21"/>
        <v>324078</v>
      </c>
      <c r="I30" s="29">
        <v>156002</v>
      </c>
      <c r="J30" s="59">
        <v>168076</v>
      </c>
      <c r="N30" s="107"/>
      <c r="O30" s="108"/>
      <c r="P30" s="21" t="s">
        <v>20</v>
      </c>
      <c r="Q30" s="31">
        <f t="shared" si="8"/>
        <v>103.88678374801417</v>
      </c>
      <c r="R30" s="31">
        <f t="shared" si="9"/>
        <v>103.83198165754153</v>
      </c>
      <c r="S30" s="86">
        <f t="shared" si="10"/>
        <v>103.053497672589</v>
      </c>
      <c r="T30" s="86">
        <f t="shared" si="11"/>
        <v>104.5873873488292</v>
      </c>
      <c r="U30" s="31">
        <f t="shared" si="12"/>
        <v>103.95211655231478</v>
      </c>
      <c r="V30" s="87">
        <f t="shared" si="13"/>
        <v>103.11522979198753</v>
      </c>
      <c r="W30" s="88">
        <f t="shared" si="14"/>
        <v>104.74113218834908</v>
      </c>
    </row>
    <row r="31" spans="1:47" ht="15.75" thickBot="1">
      <c r="A31" s="101"/>
      <c r="B31" s="104"/>
      <c r="C31" s="22" t="s">
        <v>21</v>
      </c>
      <c r="D31" s="62">
        <f t="shared" si="19"/>
        <v>9215223.8154798932</v>
      </c>
      <c r="E31" s="62">
        <f t="shared" ref="E31" si="22">F31+G31</f>
        <v>5582502.9692138974</v>
      </c>
      <c r="F31" s="63">
        <v>2933317.9733367232</v>
      </c>
      <c r="G31" s="63">
        <v>2649184.9958771747</v>
      </c>
      <c r="H31" s="62">
        <f t="shared" si="21"/>
        <v>3632720.8462659959</v>
      </c>
      <c r="I31" s="64">
        <v>1899666.1909835255</v>
      </c>
      <c r="J31" s="65">
        <v>1733054.6552824706</v>
      </c>
      <c r="N31" s="109"/>
      <c r="O31" s="110"/>
      <c r="P31" s="22" t="s">
        <v>21</v>
      </c>
      <c r="Q31" s="89">
        <f t="shared" si="8"/>
        <v>103.41499390356552</v>
      </c>
      <c r="R31" s="89">
        <f t="shared" si="9"/>
        <v>103.46651558053621</v>
      </c>
      <c r="S31" s="90">
        <f t="shared" si="10"/>
        <v>103.41966010045726</v>
      </c>
      <c r="T31" s="90">
        <f t="shared" si="11"/>
        <v>103.51844600667231</v>
      </c>
      <c r="U31" s="89">
        <f t="shared" si="12"/>
        <v>103.33591904757779</v>
      </c>
      <c r="V31" s="91">
        <f t="shared" si="13"/>
        <v>103.27107118983881</v>
      </c>
      <c r="W31" s="92">
        <f t="shared" si="14"/>
        <v>103.4070948419962</v>
      </c>
    </row>
  </sheetData>
  <mergeCells count="42">
    <mergeCell ref="AC2:AI2"/>
    <mergeCell ref="AC3:AC4"/>
    <mergeCell ref="AD3:AF3"/>
    <mergeCell ref="AG3:AI3"/>
    <mergeCell ref="A2:A5"/>
    <mergeCell ref="B2:B5"/>
    <mergeCell ref="C2:C5"/>
    <mergeCell ref="D2:J2"/>
    <mergeCell ref="N2:N5"/>
    <mergeCell ref="O2:O5"/>
    <mergeCell ref="P2:P5"/>
    <mergeCell ref="Q2:W2"/>
    <mergeCell ref="Z2:Z5"/>
    <mergeCell ref="AA2:AA5"/>
    <mergeCell ref="AB2:AB5"/>
    <mergeCell ref="AP3:AR3"/>
    <mergeCell ref="AS3:AU3"/>
    <mergeCell ref="D5:J5"/>
    <mergeCell ref="Q5:W5"/>
    <mergeCell ref="AC5:AI5"/>
    <mergeCell ref="AO5:AU5"/>
    <mergeCell ref="AL2:AL5"/>
    <mergeCell ref="AM2:AM5"/>
    <mergeCell ref="AN2:AN5"/>
    <mergeCell ref="AO2:AU2"/>
    <mergeCell ref="D3:D4"/>
    <mergeCell ref="E3:G3"/>
    <mergeCell ref="H3:J3"/>
    <mergeCell ref="Q3:Q4"/>
    <mergeCell ref="R3:T3"/>
    <mergeCell ref="U3:W3"/>
    <mergeCell ref="Z6:Z18"/>
    <mergeCell ref="AA6:AA18"/>
    <mergeCell ref="AL6:AL18"/>
    <mergeCell ref="AM6:AM18"/>
    <mergeCell ref="AO3:AO4"/>
    <mergeCell ref="A19:A31"/>
    <mergeCell ref="B19:B31"/>
    <mergeCell ref="N19:O31"/>
    <mergeCell ref="A6:A18"/>
    <mergeCell ref="B6:B18"/>
    <mergeCell ref="N6:O18"/>
  </mergeCells>
  <pageMargins left="0" right="0" top="0" bottom="0" header="0.31496062992125984" footer="0.31496062992125984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"/>
  <sheetViews>
    <sheetView tabSelected="1" workbookViewId="0">
      <selection activeCell="A8" sqref="A8"/>
    </sheetView>
  </sheetViews>
  <sheetFormatPr defaultRowHeight="15"/>
  <sheetData>
    <row r="1" spans="1:3">
      <c r="A1" s="95" t="s">
        <v>47</v>
      </c>
      <c r="B1" s="96"/>
      <c r="C1" s="96"/>
    </row>
    <row r="2" spans="1:3">
      <c r="A2" s="96"/>
      <c r="B2" s="96"/>
      <c r="C2" s="96"/>
    </row>
    <row r="3" spans="1:3">
      <c r="A3" s="95" t="s">
        <v>40</v>
      </c>
      <c r="B3" s="96"/>
      <c r="C3" s="96"/>
    </row>
    <row r="4" spans="1:3">
      <c r="A4" s="96"/>
      <c r="B4" s="96"/>
      <c r="C4" s="96"/>
    </row>
    <row r="5" spans="1:3">
      <c r="A5" s="96" t="s">
        <v>31</v>
      </c>
      <c r="B5" s="96"/>
      <c r="C5" s="97" t="s">
        <v>43</v>
      </c>
    </row>
    <row r="6" spans="1:3">
      <c r="A6" s="96" t="s">
        <v>41</v>
      </c>
      <c r="B6" s="96"/>
      <c r="C6" s="97" t="s">
        <v>44</v>
      </c>
    </row>
    <row r="7" spans="1:3">
      <c r="A7" s="96" t="s">
        <v>42</v>
      </c>
      <c r="B7" s="96"/>
      <c r="C7" s="97" t="s">
        <v>45</v>
      </c>
    </row>
  </sheetData>
  <hyperlinks>
    <hyperlink ref="C5" location="'Mapa 1'!A1" display="Stopa bezrobocia rejestrowanego według powiatów w 2021 r. (stan w końcu lutego)" xr:uid="{00000000-0004-0000-0100-000000000000}"/>
    <hyperlink ref="C6" location="'Mapa 2'!A1" display="Mieszkania oddane do użytkowania według powiatów w okresie styczeń-luty 2021 r." xr:uid="{00000000-0004-0000-0100-000001000000}"/>
    <hyperlink ref="C7" location="'Mapa 3'!A1" display="Podmioty gospodarki narodowej z zawieszoną działalnością w lutym 2021 r. " xr:uid="{00000000-0004-0000-0100-000002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5"/>
  <sheetViews>
    <sheetView zoomScaleNormal="100" workbookViewId="0">
      <selection activeCell="A15" sqref="A15"/>
    </sheetView>
  </sheetViews>
  <sheetFormatPr defaultRowHeight="15"/>
  <cols>
    <col min="1" max="1" width="16.42578125" customWidth="1"/>
    <col min="2" max="4" width="16.28515625" customWidth="1"/>
  </cols>
  <sheetData>
    <row r="1" spans="1:6">
      <c r="A1" s="93" t="s">
        <v>32</v>
      </c>
    </row>
    <row r="2" spans="1:6">
      <c r="F2" s="98" t="s">
        <v>46</v>
      </c>
    </row>
    <row r="3" spans="1:6">
      <c r="A3" s="142" t="s">
        <v>2</v>
      </c>
      <c r="B3" s="143" t="s">
        <v>30</v>
      </c>
      <c r="C3" s="144" t="s">
        <v>29</v>
      </c>
      <c r="D3" s="144"/>
    </row>
    <row r="4" spans="1:6" ht="23.25" customHeight="1">
      <c r="A4" s="142"/>
      <c r="B4" s="143"/>
      <c r="C4" s="145" t="s">
        <v>5</v>
      </c>
      <c r="D4" s="145" t="s">
        <v>6</v>
      </c>
    </row>
    <row r="5" spans="1:6" ht="15" customHeight="1">
      <c r="A5" s="150" t="s">
        <v>4</v>
      </c>
      <c r="B5" s="146">
        <v>1</v>
      </c>
      <c r="C5" s="147"/>
      <c r="D5" s="147"/>
    </row>
    <row r="6" spans="1:6" ht="15.75" customHeight="1">
      <c r="A6" s="148" t="s">
        <v>12</v>
      </c>
      <c r="B6" s="146">
        <v>1E-3</v>
      </c>
      <c r="C6" s="146">
        <v>0.10400000000000001</v>
      </c>
      <c r="D6" s="146">
        <v>0.89599999999999991</v>
      </c>
      <c r="E6" s="6"/>
    </row>
    <row r="7" spans="1:6" ht="15.75" customHeight="1">
      <c r="A7" s="148" t="s">
        <v>13</v>
      </c>
      <c r="B7" s="146">
        <v>1.1000000000000001E-2</v>
      </c>
      <c r="C7" s="146">
        <v>7.2999999999999995E-2</v>
      </c>
      <c r="D7" s="146">
        <v>0.92700000000000005</v>
      </c>
      <c r="E7" s="6"/>
    </row>
    <row r="8" spans="1:6" ht="15.75" customHeight="1">
      <c r="A8" s="148" t="s">
        <v>14</v>
      </c>
      <c r="B8" s="146">
        <v>0.05</v>
      </c>
      <c r="C8" s="146">
        <v>5.5E-2</v>
      </c>
      <c r="D8" s="146">
        <v>0.94499999999999995</v>
      </c>
      <c r="E8" s="6"/>
    </row>
    <row r="9" spans="1:6" ht="15.75" customHeight="1">
      <c r="A9" s="148" t="s">
        <v>16</v>
      </c>
      <c r="B9" s="146">
        <v>3.5000000000000003E-2</v>
      </c>
      <c r="C9" s="146">
        <v>0.32799999999999996</v>
      </c>
      <c r="D9" s="146">
        <v>0.67200000000000004</v>
      </c>
      <c r="E9" s="6"/>
    </row>
    <row r="10" spans="1:6" ht="15.75" customHeight="1">
      <c r="A10" s="148" t="s">
        <v>17</v>
      </c>
      <c r="B10" s="146">
        <v>0.115</v>
      </c>
      <c r="C10" s="146">
        <v>0.503</v>
      </c>
      <c r="D10" s="146">
        <v>0.49700000000000005</v>
      </c>
      <c r="E10" s="6"/>
    </row>
    <row r="11" spans="1:6" ht="15.75" customHeight="1">
      <c r="A11" s="148" t="s">
        <v>18</v>
      </c>
      <c r="B11" s="146">
        <v>0.20300000000000001</v>
      </c>
      <c r="C11" s="146">
        <v>0.498</v>
      </c>
      <c r="D11" s="146">
        <v>0.502</v>
      </c>
      <c r="E11" s="6"/>
    </row>
    <row r="12" spans="1:6" ht="15.75" customHeight="1">
      <c r="A12" s="148" t="s">
        <v>19</v>
      </c>
      <c r="B12" s="146">
        <v>0.47200000000000003</v>
      </c>
      <c r="C12" s="146">
        <v>0.45100000000000001</v>
      </c>
      <c r="D12" s="146">
        <v>0.54899999999999993</v>
      </c>
      <c r="E12" s="6"/>
    </row>
    <row r="13" spans="1:6" ht="15.75" customHeight="1">
      <c r="A13" s="149" t="s">
        <v>20</v>
      </c>
      <c r="B13" s="146">
        <v>8.0000000000000002E-3</v>
      </c>
      <c r="C13" s="146">
        <v>0.629</v>
      </c>
      <c r="D13" s="146">
        <v>0.371</v>
      </c>
      <c r="E13" s="6"/>
    </row>
    <row r="14" spans="1:6" ht="15.75" customHeight="1">
      <c r="A14" s="149" t="s">
        <v>28</v>
      </c>
      <c r="B14" s="146">
        <v>0.105</v>
      </c>
      <c r="C14" s="146">
        <v>0.57999999999999996</v>
      </c>
      <c r="D14" s="146">
        <v>0.42</v>
      </c>
      <c r="E14" s="6"/>
    </row>
    <row r="15" spans="1:6">
      <c r="B15" s="6"/>
    </row>
  </sheetData>
  <mergeCells count="3">
    <mergeCell ref="A3:A4"/>
    <mergeCell ref="B3:B4"/>
    <mergeCell ref="C3:D3"/>
  </mergeCells>
  <hyperlinks>
    <hyperlink ref="F2" location="'Spis map'!A1" display="Powrót do spisu map" xr:uid="{00000000-0004-0000-0200-000000000000}"/>
  </hyperlinks>
  <pageMargins left="0.23622047244094491" right="0.23622047244094491" top="0.15748031496062992" bottom="0.15748031496062992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1"/>
  <sheetViews>
    <sheetView workbookViewId="0">
      <selection activeCell="A22" sqref="A22"/>
    </sheetView>
  </sheetViews>
  <sheetFormatPr defaultRowHeight="15"/>
  <cols>
    <col min="1" max="1" width="13.140625" customWidth="1"/>
    <col min="2" max="4" width="13.7109375" customWidth="1"/>
  </cols>
  <sheetData>
    <row r="1" spans="1:9">
      <c r="A1" s="93" t="s">
        <v>33</v>
      </c>
    </row>
    <row r="2" spans="1:9">
      <c r="A2" s="93"/>
      <c r="B2" s="94"/>
      <c r="C2" s="94"/>
      <c r="D2" s="94"/>
      <c r="I2" s="98" t="s">
        <v>46</v>
      </c>
    </row>
    <row r="3" spans="1:9">
      <c r="A3" s="151" t="s">
        <v>35</v>
      </c>
      <c r="B3" s="151"/>
      <c r="C3" s="151"/>
      <c r="D3" s="151"/>
    </row>
    <row r="4" spans="1:9">
      <c r="A4" s="151" t="s">
        <v>2</v>
      </c>
      <c r="B4" s="152" t="s">
        <v>37</v>
      </c>
      <c r="C4" s="152" t="s">
        <v>36</v>
      </c>
      <c r="D4" s="153" t="s">
        <v>38</v>
      </c>
    </row>
    <row r="5" spans="1:9">
      <c r="A5" s="148" t="s">
        <v>12</v>
      </c>
      <c r="B5" s="154">
        <v>7.400000000000001E-2</v>
      </c>
      <c r="C5" s="154">
        <v>0.4</v>
      </c>
      <c r="D5" s="154">
        <v>0.52600000000000002</v>
      </c>
    </row>
    <row r="6" spans="1:9">
      <c r="A6" s="148" t="s">
        <v>13</v>
      </c>
      <c r="B6" s="154">
        <v>0.35799999999999998</v>
      </c>
      <c r="C6" s="154">
        <v>0.16300000000000001</v>
      </c>
      <c r="D6" s="154">
        <v>0.47899999999999998</v>
      </c>
    </row>
    <row r="7" spans="1:9">
      <c r="A7" s="148" t="s">
        <v>14</v>
      </c>
      <c r="B7" s="155">
        <v>0.25600000000000001</v>
      </c>
      <c r="C7" s="155">
        <v>0.16699999999999998</v>
      </c>
      <c r="D7" s="155">
        <v>0.57700000000000007</v>
      </c>
    </row>
    <row r="8" spans="1:9">
      <c r="A8" s="148" t="s">
        <v>16</v>
      </c>
      <c r="B8" s="155">
        <v>0.20600000000000002</v>
      </c>
      <c r="C8" s="155">
        <v>0.27800000000000002</v>
      </c>
      <c r="D8" s="155">
        <v>0.51600000000000001</v>
      </c>
    </row>
    <row r="9" spans="1:9">
      <c r="A9" s="148" t="s">
        <v>17</v>
      </c>
      <c r="B9" s="155">
        <v>0.30099999999999999</v>
      </c>
      <c r="C9" s="155">
        <v>0.31</v>
      </c>
      <c r="D9" s="155">
        <v>0.38900000000000001</v>
      </c>
    </row>
    <row r="10" spans="1:9">
      <c r="A10" s="148" t="s">
        <v>18</v>
      </c>
      <c r="B10" s="155">
        <v>0.68700000000000006</v>
      </c>
      <c r="C10" s="155">
        <v>0.14199999999999999</v>
      </c>
      <c r="D10" s="155">
        <v>0.17100000000000001</v>
      </c>
    </row>
    <row r="11" spans="1:9">
      <c r="A11" s="148" t="s">
        <v>19</v>
      </c>
      <c r="B11" s="154">
        <v>0.55299999999999994</v>
      </c>
      <c r="C11" s="154">
        <v>0.19500000000000001</v>
      </c>
      <c r="D11" s="154">
        <v>0.252</v>
      </c>
    </row>
    <row r="12" spans="1:9">
      <c r="A12" s="156"/>
      <c r="B12" s="156"/>
      <c r="C12" s="156"/>
      <c r="D12" s="156"/>
    </row>
    <row r="13" spans="1:9">
      <c r="A13" s="151" t="s">
        <v>39</v>
      </c>
      <c r="B13" s="151"/>
      <c r="C13" s="151"/>
      <c r="D13" s="151"/>
    </row>
    <row r="14" spans="1:9">
      <c r="A14" s="151" t="s">
        <v>2</v>
      </c>
      <c r="B14" s="152" t="s">
        <v>37</v>
      </c>
      <c r="C14" s="152" t="s">
        <v>36</v>
      </c>
      <c r="D14" s="153" t="s">
        <v>38</v>
      </c>
    </row>
    <row r="15" spans="1:9">
      <c r="A15" s="148" t="s">
        <v>12</v>
      </c>
      <c r="B15" s="157">
        <v>8.4000000000000005E-2</v>
      </c>
      <c r="C15" s="157">
        <v>7.2000000000000008E-2</v>
      </c>
      <c r="D15" s="157">
        <v>0.84400000000000008</v>
      </c>
    </row>
    <row r="16" spans="1:9">
      <c r="A16" s="148" t="s">
        <v>13</v>
      </c>
      <c r="B16" s="157">
        <v>0.185</v>
      </c>
      <c r="C16" s="157">
        <v>0.26500000000000001</v>
      </c>
      <c r="D16" s="157">
        <v>0.55000000000000004</v>
      </c>
    </row>
    <row r="17" spans="1:4">
      <c r="A17" s="148" t="s">
        <v>14</v>
      </c>
      <c r="B17" s="158">
        <v>0.45100000000000001</v>
      </c>
      <c r="C17" s="158">
        <v>0.188</v>
      </c>
      <c r="D17" s="158">
        <v>0.36099999999999999</v>
      </c>
    </row>
    <row r="18" spans="1:4">
      <c r="A18" s="148" t="s">
        <v>16</v>
      </c>
      <c r="B18" s="158">
        <v>0.80400000000000005</v>
      </c>
      <c r="C18" s="158">
        <v>8.3000000000000004E-2</v>
      </c>
      <c r="D18" s="158">
        <v>0.113</v>
      </c>
    </row>
    <row r="19" spans="1:4">
      <c r="A19" s="148" t="s">
        <v>17</v>
      </c>
      <c r="B19" s="158">
        <v>0.52100000000000002</v>
      </c>
      <c r="C19" s="158">
        <v>0.34600000000000003</v>
      </c>
      <c r="D19" s="158">
        <v>0.13300000000000001</v>
      </c>
    </row>
    <row r="20" spans="1:4">
      <c r="A20" s="148" t="s">
        <v>18</v>
      </c>
      <c r="B20" s="158">
        <v>0.85299999999999998</v>
      </c>
      <c r="C20" s="158">
        <v>4.7E-2</v>
      </c>
      <c r="D20" s="158">
        <v>0.1</v>
      </c>
    </row>
    <row r="21" spans="1:4">
      <c r="A21" s="148" t="s">
        <v>19</v>
      </c>
      <c r="B21" s="157">
        <v>0.82299999999999995</v>
      </c>
      <c r="C21" s="157">
        <v>2.6000000000000002E-2</v>
      </c>
      <c r="D21" s="157">
        <v>0.151</v>
      </c>
    </row>
  </sheetData>
  <hyperlinks>
    <hyperlink ref="I2" location="'Spis map'!A1" display="Powrót do spisu map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7"/>
  <sheetViews>
    <sheetView workbookViewId="0">
      <selection activeCell="A22" sqref="A22"/>
    </sheetView>
  </sheetViews>
  <sheetFormatPr defaultRowHeight="15"/>
  <cols>
    <col min="1" max="1" width="13.140625" customWidth="1"/>
    <col min="2" max="4" width="13.7109375" customWidth="1"/>
  </cols>
  <sheetData>
    <row r="1" spans="1:9">
      <c r="A1" s="93" t="s">
        <v>34</v>
      </c>
    </row>
    <row r="2" spans="1:9">
      <c r="I2" s="98" t="s">
        <v>46</v>
      </c>
    </row>
    <row r="3" spans="1:9">
      <c r="A3" s="151" t="s">
        <v>35</v>
      </c>
      <c r="B3" s="151"/>
      <c r="C3" s="151"/>
      <c r="D3" s="151"/>
    </row>
    <row r="4" spans="1:9">
      <c r="A4" s="151" t="s">
        <v>2</v>
      </c>
      <c r="B4" s="152" t="s">
        <v>37</v>
      </c>
      <c r="C4" s="152" t="s">
        <v>36</v>
      </c>
      <c r="D4" s="153" t="s">
        <v>38</v>
      </c>
    </row>
    <row r="5" spans="1:9">
      <c r="A5" s="148" t="s">
        <v>12</v>
      </c>
      <c r="B5" s="154">
        <v>0.20300000000000001</v>
      </c>
      <c r="C5" s="154">
        <v>0.28800000000000003</v>
      </c>
      <c r="D5" s="154">
        <v>0.50900000000000001</v>
      </c>
    </row>
    <row r="6" spans="1:9">
      <c r="A6" s="148" t="s">
        <v>13</v>
      </c>
      <c r="B6" s="154">
        <v>0.441</v>
      </c>
      <c r="C6" s="154">
        <v>0.26500000000000001</v>
      </c>
      <c r="D6" s="154">
        <v>0.29399999999999998</v>
      </c>
    </row>
    <row r="7" spans="1:9">
      <c r="A7" s="148" t="s">
        <v>14</v>
      </c>
      <c r="B7" s="155">
        <v>0.56499999999999995</v>
      </c>
      <c r="C7" s="155">
        <v>0.14400000000000002</v>
      </c>
      <c r="D7" s="155">
        <v>0.29100000000000004</v>
      </c>
    </row>
    <row r="8" spans="1:9">
      <c r="A8" s="148" t="s">
        <v>16</v>
      </c>
      <c r="B8" s="155">
        <v>0.57600000000000007</v>
      </c>
      <c r="C8" s="155">
        <v>7.0000000000000007E-2</v>
      </c>
      <c r="D8" s="155">
        <v>0.35399999999999998</v>
      </c>
    </row>
    <row r="9" spans="1:9">
      <c r="A9" s="148" t="s">
        <v>17</v>
      </c>
      <c r="B9" s="155">
        <v>0.122</v>
      </c>
      <c r="C9" s="155">
        <v>0.23899999999999999</v>
      </c>
      <c r="D9" s="155">
        <v>0.63900000000000001</v>
      </c>
    </row>
    <row r="10" spans="1:9">
      <c r="A10" s="148" t="s">
        <v>18</v>
      </c>
      <c r="B10" s="155">
        <v>0.754</v>
      </c>
      <c r="C10" s="155">
        <v>0.10199999999999999</v>
      </c>
      <c r="D10" s="155">
        <v>0.14400000000000002</v>
      </c>
    </row>
    <row r="11" spans="1:9">
      <c r="A11" s="148" t="s">
        <v>19</v>
      </c>
      <c r="B11" s="154">
        <v>0.65</v>
      </c>
      <c r="C11" s="154">
        <v>9.8000000000000004E-2</v>
      </c>
      <c r="D11" s="154">
        <v>0.252</v>
      </c>
    </row>
    <row r="12" spans="1:9">
      <c r="A12" s="156"/>
      <c r="B12" s="156"/>
      <c r="C12" s="156"/>
      <c r="D12" s="156"/>
    </row>
    <row r="13" spans="1:9">
      <c r="A13" s="151" t="s">
        <v>39</v>
      </c>
      <c r="B13" s="151"/>
      <c r="C13" s="151"/>
      <c r="D13" s="151"/>
    </row>
    <row r="14" spans="1:9">
      <c r="A14" s="151" t="s">
        <v>2</v>
      </c>
      <c r="B14" s="152" t="s">
        <v>37</v>
      </c>
      <c r="C14" s="152" t="s">
        <v>36</v>
      </c>
      <c r="D14" s="153" t="s">
        <v>38</v>
      </c>
    </row>
    <row r="15" spans="1:9">
      <c r="A15" s="148" t="s">
        <v>12</v>
      </c>
      <c r="B15" s="154">
        <v>0.75900000000000001</v>
      </c>
      <c r="C15" s="154">
        <v>0.12300000000000001</v>
      </c>
      <c r="D15" s="154">
        <v>0.11800000000000001</v>
      </c>
    </row>
    <row r="16" spans="1:9">
      <c r="A16" s="148" t="s">
        <v>13</v>
      </c>
      <c r="B16" s="154">
        <v>0.76400000000000001</v>
      </c>
      <c r="C16" s="154">
        <v>7.0999999999999994E-2</v>
      </c>
      <c r="D16" s="154">
        <v>0.16500000000000001</v>
      </c>
    </row>
    <row r="17" spans="1:4">
      <c r="A17" s="148" t="s">
        <v>14</v>
      </c>
      <c r="B17" s="155">
        <v>0.76800000000000002</v>
      </c>
      <c r="C17" s="155">
        <v>5.5999999999999994E-2</v>
      </c>
      <c r="D17" s="155">
        <v>0.17600000000000002</v>
      </c>
    </row>
    <row r="18" spans="1:4">
      <c r="A18" s="148" t="s">
        <v>16</v>
      </c>
      <c r="B18" s="155">
        <v>4.5999999999999999E-2</v>
      </c>
      <c r="C18" s="155">
        <v>0.191</v>
      </c>
      <c r="D18" s="155">
        <v>0.76300000000000001</v>
      </c>
    </row>
    <row r="19" spans="1:4">
      <c r="A19" s="148" t="s">
        <v>17</v>
      </c>
      <c r="B19" s="155">
        <v>0.18600000000000003</v>
      </c>
      <c r="C19" s="155">
        <v>0.18100000000000002</v>
      </c>
      <c r="D19" s="155">
        <v>0.63300000000000001</v>
      </c>
    </row>
    <row r="20" spans="1:4">
      <c r="A20" s="148" t="s">
        <v>18</v>
      </c>
      <c r="B20" s="155">
        <v>0.69099999999999995</v>
      </c>
      <c r="C20" s="155">
        <v>0.14000000000000001</v>
      </c>
      <c r="D20" s="155">
        <v>0.16899999999999998</v>
      </c>
    </row>
    <row r="21" spans="1:4">
      <c r="A21" s="148" t="s">
        <v>19</v>
      </c>
      <c r="B21" s="154">
        <v>0.52100000000000002</v>
      </c>
      <c r="C21" s="154">
        <v>0.10800000000000001</v>
      </c>
      <c r="D21" s="154">
        <v>0.371</v>
      </c>
    </row>
    <row r="22" spans="1:4">
      <c r="A22" s="156"/>
      <c r="B22" s="156"/>
      <c r="C22" s="156"/>
      <c r="D22" s="156"/>
    </row>
    <row r="23" spans="1:4">
      <c r="A23" s="159"/>
      <c r="B23" s="156"/>
      <c r="C23" s="156"/>
      <c r="D23" s="156"/>
    </row>
    <row r="24" spans="1:4">
      <c r="A24" s="156"/>
      <c r="B24" s="156"/>
      <c r="C24" s="156"/>
      <c r="D24" s="156"/>
    </row>
    <row r="25" spans="1:4">
      <c r="A25" s="156"/>
      <c r="B25" s="156"/>
      <c r="C25" s="156"/>
      <c r="D25" s="156"/>
    </row>
    <row r="26" spans="1:4">
      <c r="A26" s="156"/>
      <c r="B26" s="156"/>
      <c r="C26" s="156"/>
      <c r="D26" s="156"/>
    </row>
    <row r="27" spans="1:4">
      <c r="A27" s="156"/>
      <c r="B27" s="156"/>
      <c r="C27" s="156"/>
      <c r="D27" s="156"/>
    </row>
  </sheetData>
  <hyperlinks>
    <hyperlink ref="I2" location="'Spis map'!A1" display="Powrót do spisu map" xr:uid="{00000000-0004-0000-04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1</vt:i4>
      </vt:variant>
    </vt:vector>
  </HeadingPairs>
  <TitlesOfParts>
    <vt:vector size="6" baseType="lpstr">
      <vt:lpstr>ruch graniczny (surowe)</vt:lpstr>
      <vt:lpstr>Spis map</vt:lpstr>
      <vt:lpstr>Mapa 1</vt:lpstr>
      <vt:lpstr>Mapa 2</vt:lpstr>
      <vt:lpstr>Mapa 3</vt:lpstr>
      <vt:lpstr>'Mapa 1'!Tytuły_wydruku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2022-03-18T09:35:25Z</cp:lastPrinted>
  <dcterms:created xsi:type="dcterms:W3CDTF">2014-11-03T08:50:24Z</dcterms:created>
  <dcterms:modified xsi:type="dcterms:W3CDTF">2022-03-28T12:23:35Z</dcterms:modified>
</cp:coreProperties>
</file>