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ZUZA\- KULTURA -\2024 sygnalna\gotowe\"/>
    </mc:Choice>
  </mc:AlternateContent>
  <bookViews>
    <workbookView xWindow="0" yWindow="0" windowWidth="23040" windowHeight="9060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  <sheet name="Tablica 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6" l="1"/>
  <c r="C12" i="2" l="1"/>
  <c r="E12" i="6"/>
  <c r="D12" i="6"/>
  <c r="C12" i="6"/>
  <c r="E10" i="6"/>
  <c r="D10" i="6"/>
  <c r="C10" i="6"/>
  <c r="E8" i="6"/>
  <c r="D8" i="6"/>
  <c r="C8" i="6"/>
  <c r="E14" i="6"/>
  <c r="D14" i="6"/>
  <c r="C14" i="6"/>
  <c r="C6" i="2"/>
</calcChain>
</file>

<file path=xl/sharedStrings.xml><?xml version="1.0" encoding="utf-8"?>
<sst xmlns="http://schemas.openxmlformats.org/spreadsheetml/2006/main" count="72" uniqueCount="60">
  <si>
    <t>Wyszczególnienie</t>
  </si>
  <si>
    <t>Spis tablic</t>
  </si>
  <si>
    <t>Tablica 1.</t>
  </si>
  <si>
    <t>Muzea</t>
  </si>
  <si>
    <r>
      <t xml:space="preserve">Muzealia </t>
    </r>
    <r>
      <rPr>
        <vertAlign val="superscript"/>
        <sz val="9.5"/>
        <color rgb="FF000000"/>
        <rFont val="Fira Sans"/>
        <family val="2"/>
        <charset val="238"/>
      </rPr>
      <t xml:space="preserve">a </t>
    </r>
    <r>
      <rPr>
        <sz val="9.5"/>
        <color rgb="FF000000"/>
        <rFont val="Fira Sans"/>
        <family val="2"/>
        <charset val="238"/>
      </rPr>
      <t xml:space="preserve"> w tys. szt.</t>
    </r>
  </si>
  <si>
    <t xml:space="preserve">Zwiedzający w tys. </t>
  </si>
  <si>
    <r>
      <t xml:space="preserve">Muzea i oddziały muzealne </t>
    </r>
    <r>
      <rPr>
        <vertAlign val="superscript"/>
        <sz val="9.5"/>
        <color rgb="FF000000"/>
        <rFont val="Fira Sans"/>
        <family val="2"/>
        <charset val="238"/>
      </rPr>
      <t>a</t>
    </r>
  </si>
  <si>
    <t>Powrót do spisu tablic</t>
  </si>
  <si>
    <t>Tablica 2.</t>
  </si>
  <si>
    <t>Galerie sztuki</t>
  </si>
  <si>
    <t>Tablica 1. Muzea</t>
  </si>
  <si>
    <t>Tablica 2. Galerie sztuki</t>
  </si>
  <si>
    <r>
      <t>Ekspozycje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</si>
  <si>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Galerie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</t>
    </r>
  </si>
  <si>
    <r>
      <t>Wystawy</t>
    </r>
    <r>
      <rPr>
        <vertAlign val="superscript"/>
        <sz val="9.5"/>
        <color rgb="FF000000"/>
        <rFont val="Fira Sans"/>
        <family val="2"/>
        <charset val="238"/>
      </rPr>
      <t>b</t>
    </r>
  </si>
  <si>
    <t>Tablica 3. Biblioteki publiczne</t>
  </si>
  <si>
    <t>Tablica 4. Kina stałe</t>
  </si>
  <si>
    <t>Seanse</t>
  </si>
  <si>
    <t xml:space="preserve">Widzowie w tys. </t>
  </si>
  <si>
    <r>
      <t>Kina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</t>
    </r>
  </si>
  <si>
    <r>
      <t>Sale projekcyjne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</si>
  <si>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Miejsca na widowni</t>
    </r>
    <r>
      <rPr>
        <vertAlign val="superscript"/>
        <sz val="9.5"/>
        <color rgb="FF000000"/>
        <rFont val="Fira Sans"/>
        <family val="2"/>
        <charset val="238"/>
      </rPr>
      <t>a</t>
    </r>
  </si>
  <si>
    <t>Tablica 5. Centra kultury, domy i ośrodki kultury, kluby i świetlice</t>
  </si>
  <si>
    <t>ogółem</t>
  </si>
  <si>
    <t>miasta</t>
  </si>
  <si>
    <t>wieś</t>
  </si>
  <si>
    <t>Instytucje</t>
  </si>
  <si>
    <r>
      <t xml:space="preserve">Imprezy 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</si>
  <si>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 xml:space="preserve">Uczestnicy imprez 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</t>
    </r>
  </si>
  <si>
    <t>Grupy (zespoły) artystyczne</t>
  </si>
  <si>
    <t>Członkowie grup artystycznych w tys.</t>
  </si>
  <si>
    <r>
      <t xml:space="preserve">Kursy 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</si>
  <si>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 xml:space="preserve">Absolwenci kursów 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 </t>
    </r>
  </si>
  <si>
    <t>a W ciągu roku.</t>
  </si>
  <si>
    <t>Tablica 3.</t>
  </si>
  <si>
    <t>Tablica 4.</t>
  </si>
  <si>
    <t>Tablica 5.</t>
  </si>
  <si>
    <t>Biblioteki publiczne</t>
  </si>
  <si>
    <t>Kina stałe</t>
  </si>
  <si>
    <t>Centra kultury, domy i ośrodki kultury, kluby i świetlice</t>
  </si>
  <si>
    <t>a Stan w dniu 31 grudnia. b W kraju.</t>
  </si>
  <si>
    <t>a Stan w dniu 31 grudnia. b Łącznie z punktami bibliotecznymi. c Bez wypożyczeń międzybibliotecznych.</t>
  </si>
  <si>
    <r>
      <t>Biblioteki i filie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</si>
  <si>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w tym filie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</si>
  <si>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Księgozbiór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w tys. woluminów</t>
    </r>
  </si>
  <si>
    <r>
      <t>Punkty biblioteczne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</si>
  <si>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Czytelnicy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(w ciągu roku) w tys.</t>
    </r>
  </si>
  <si>
    <r>
      <t>Wypożyczenia księgozbioru</t>
    </r>
    <r>
      <rPr>
        <vertAlign val="superscript"/>
        <sz val="9.5"/>
        <color rgb="FF000000"/>
        <rFont val="Fira Sans"/>
        <family val="2"/>
        <charset val="238"/>
      </rPr>
      <t xml:space="preserve">c 
</t>
    </r>
    <r>
      <rPr>
        <sz val="9.5"/>
        <color rgb="FF000000"/>
        <rFont val="Fira Sans"/>
        <family val="2"/>
        <charset val="238"/>
      </rPr>
      <t>(w ciągu roku) w tys. woluminów</t>
    </r>
  </si>
  <si>
    <t>1 865,3</t>
  </si>
  <si>
    <t>Zwiedzający w tys. 
w kraju</t>
  </si>
  <si>
    <t>własne</t>
  </si>
  <si>
    <t>współorganizowane</t>
  </si>
  <si>
    <t>a Stan w dniu 31 grudnia b W kraju</t>
  </si>
  <si>
    <r>
      <t>Wystawy stałe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w kraju</t>
    </r>
  </si>
  <si>
    <r>
      <t>Wystawy czasowe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w kraju</t>
    </r>
  </si>
  <si>
    <t>2022=100</t>
  </si>
  <si>
    <t>Kultura w województwie podkarpackim w 2023 r.</t>
  </si>
  <si>
    <t>Koła/kluby/sekcje</t>
  </si>
  <si>
    <t>Członkowie kół/klubów/sekcji w tys.</t>
  </si>
  <si>
    <t xml:space="preserve">wypożyczone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</si>
</sst>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i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7" fillId="2" borderId="8">
      <alignment horizontal="left" vertical="center" wrapText="1"/>
    </xf>
  </cellStyleXfs>
  <cellXfs count="6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Border="1"/>
    <xf numFmtId="0" fontId="7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 indent="1"/>
    </xf>
    <xf numFmtId="0" fontId="9" fillId="0" borderId="0" xfId="0" applyFont="1" applyBorder="1"/>
    <xf numFmtId="0" fontId="9" fillId="0" borderId="0" xfId="0" applyFont="1" applyFill="1" applyBorder="1"/>
    <xf numFmtId="0" fontId="10" fillId="0" borderId="0" xfId="2" applyFont="1" applyBorder="1" applyAlignment="1">
      <alignment vertical="center"/>
    </xf>
    <xf numFmtId="0" fontId="8" fillId="0" borderId="0" xfId="2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11" fillId="0" borderId="0" xfId="0" applyFont="1" applyAlignment="1">
      <alignment horizontal="left" indent="1"/>
    </xf>
    <xf numFmtId="0" fontId="3" fillId="0" borderId="0" xfId="2"/>
    <xf numFmtId="0" fontId="3" fillId="0" borderId="0" xfId="2" applyBorder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13" fillId="0" borderId="3" xfId="0" applyFont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 indent="7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164" fontId="0" fillId="0" borderId="0" xfId="0" applyNumberFormat="1"/>
    <xf numFmtId="164" fontId="13" fillId="0" borderId="0" xfId="0" applyNumberFormat="1" applyFont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3" fontId="13" fillId="0" borderId="1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horizontal="left" vertical="center" wrapText="1" indent="1"/>
    </xf>
    <xf numFmtId="9" fontId="0" fillId="0" borderId="0" xfId="4" applyFont="1"/>
    <xf numFmtId="43" fontId="0" fillId="0" borderId="0" xfId="3" applyNumberFormat="1" applyFont="1"/>
    <xf numFmtId="164" fontId="12" fillId="0" borderId="2" xfId="0" applyNumberFormat="1" applyFont="1" applyBorder="1" applyAlignment="1">
      <alignment horizontal="right" vertical="center" wrapText="1"/>
    </xf>
    <xf numFmtId="3" fontId="0" fillId="0" borderId="0" xfId="0" applyNumberFormat="1" applyFont="1"/>
    <xf numFmtId="0" fontId="0" fillId="0" borderId="0" xfId="0" applyAlignment="1"/>
    <xf numFmtId="164" fontId="13" fillId="0" borderId="2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0" fontId="12" fillId="3" borderId="3" xfId="0" applyFont="1" applyFill="1" applyBorder="1" applyAlignment="1">
      <alignment horizontal="right" vertical="center" wrapText="1"/>
    </xf>
    <xf numFmtId="0" fontId="13" fillId="3" borderId="2" xfId="0" applyFont="1" applyFill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165" fontId="13" fillId="0" borderId="2" xfId="0" applyNumberFormat="1" applyFont="1" applyBorder="1" applyAlignment="1">
      <alignment horizontal="right" vertical="center" wrapText="1"/>
    </xf>
    <xf numFmtId="165" fontId="13" fillId="0" borderId="3" xfId="0" applyNumberFormat="1" applyFont="1" applyBorder="1" applyAlignment="1">
      <alignment horizontal="right" vertical="center" wrapText="1"/>
    </xf>
    <xf numFmtId="3" fontId="13" fillId="0" borderId="3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164" fontId="12" fillId="3" borderId="3" xfId="0" applyNumberFormat="1" applyFont="1" applyFill="1" applyBorder="1" applyAlignment="1">
      <alignment horizontal="right" vertical="center" wrapText="1"/>
    </xf>
    <xf numFmtId="164" fontId="0" fillId="0" borderId="0" xfId="0" applyNumberFormat="1" applyFill="1"/>
    <xf numFmtId="1" fontId="12" fillId="3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3" fillId="0" borderId="0" xfId="2" applyAlignment="1">
      <alignment horizontal="center"/>
    </xf>
    <xf numFmtId="0" fontId="0" fillId="0" borderId="0" xfId="0"/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6">
    <cellStyle name="Dziesiętny" xfId="3" builtinId="3"/>
    <cellStyle name="Hiperłącze" xfId="2" builtinId="8"/>
    <cellStyle name="Kolumna" xfId="5"/>
    <cellStyle name="Normal" xfId="1"/>
    <cellStyle name="Normalny" xfId="0" builtinId="0"/>
    <cellStyle name="Procentowy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B1" sqref="B1:K1"/>
    </sheetView>
  </sheetViews>
  <sheetFormatPr defaultRowHeight="15" x14ac:dyDescent="0.25"/>
  <sheetData>
    <row r="1" spans="1:11" ht="15.75" x14ac:dyDescent="0.25">
      <c r="A1" s="2"/>
      <c r="B1" s="60" t="s">
        <v>56</v>
      </c>
      <c r="C1" s="60"/>
      <c r="D1" s="60"/>
      <c r="E1" s="60"/>
      <c r="F1" s="60"/>
      <c r="G1" s="60"/>
      <c r="H1" s="60"/>
      <c r="I1" s="60"/>
      <c r="J1" s="60"/>
      <c r="K1" s="60"/>
    </row>
    <row r="2" spans="1:11" x14ac:dyDescent="0.25">
      <c r="A2" s="2"/>
      <c r="B2" s="3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4"/>
      <c r="B3" s="5" t="s">
        <v>1</v>
      </c>
      <c r="C3" s="6"/>
      <c r="D3" s="7"/>
      <c r="E3" s="7"/>
      <c r="F3" s="7"/>
      <c r="G3" s="8"/>
      <c r="H3" s="8"/>
      <c r="I3" s="8"/>
      <c r="J3" s="8"/>
      <c r="K3" s="8"/>
    </row>
    <row r="4" spans="1:11" x14ac:dyDescent="0.25">
      <c r="A4" s="4"/>
      <c r="B4" s="9"/>
      <c r="C4" s="10"/>
      <c r="D4" s="11"/>
      <c r="E4" s="11"/>
      <c r="F4" s="11"/>
      <c r="G4" s="12"/>
      <c r="H4" s="12"/>
      <c r="I4" s="12"/>
      <c r="J4" s="12"/>
      <c r="K4" s="12"/>
    </row>
    <row r="5" spans="1:11" x14ac:dyDescent="0.25">
      <c r="A5" s="2"/>
      <c r="B5" s="15" t="s">
        <v>2</v>
      </c>
      <c r="C5" s="13"/>
      <c r="D5" s="14" t="s">
        <v>3</v>
      </c>
      <c r="E5" s="2"/>
      <c r="F5" s="2"/>
      <c r="G5" s="2"/>
      <c r="H5" s="2"/>
      <c r="I5" s="2"/>
      <c r="J5" s="2"/>
      <c r="K5" s="2"/>
    </row>
    <row r="6" spans="1:11" x14ac:dyDescent="0.25">
      <c r="B6" s="14" t="s">
        <v>8</v>
      </c>
      <c r="D6" s="14" t="s">
        <v>9</v>
      </c>
    </row>
    <row r="7" spans="1:11" x14ac:dyDescent="0.25">
      <c r="B7" s="14" t="s">
        <v>34</v>
      </c>
      <c r="D7" s="14" t="s">
        <v>37</v>
      </c>
    </row>
    <row r="8" spans="1:11" x14ac:dyDescent="0.25">
      <c r="B8" s="14" t="s">
        <v>35</v>
      </c>
      <c r="D8" s="14" t="s">
        <v>38</v>
      </c>
    </row>
    <row r="9" spans="1:11" x14ac:dyDescent="0.25">
      <c r="B9" s="14" t="s">
        <v>36</v>
      </c>
      <c r="D9" s="14" t="s">
        <v>39</v>
      </c>
    </row>
  </sheetData>
  <mergeCells count="1">
    <mergeCell ref="B1:K1"/>
  </mergeCells>
  <hyperlinks>
    <hyperlink ref="B5" location="'Wykres 1'!A1" tooltip="Wykres 1." display="Wykres 1."/>
    <hyperlink ref="D5" location="'Tablica 1'!A1" tooltip="Porady specjalistycznej lekarskiej opieki zdrowotnej według typu poradni w 2021 r. " display="Muzea"/>
    <hyperlink ref="D6" location="'Tablica 2'!A1" display="Galerie sztuki"/>
    <hyperlink ref="D7" location="'Tablica 3'!A1" display="Biblioteki publiczne"/>
    <hyperlink ref="B6" location="'Tablica 2'!A1" display="Tablica 2."/>
    <hyperlink ref="B7" location="'Tablica 3'!A1" display="Tablica 3."/>
    <hyperlink ref="D8" location="'Tablica 4'!A1" display="Kina stałe"/>
    <hyperlink ref="B8" location="'Tablica 4'!A1" display="Tablica 4."/>
    <hyperlink ref="D9" location="'Tablica 5'!A1" display="Centra kultury, domy i ośrodki kultury, kluby i świetlice"/>
    <hyperlink ref="B9" location="'Tablica 5'!A1" display="Tablica 5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C23" sqref="C23"/>
    </sheetView>
  </sheetViews>
  <sheetFormatPr defaultRowHeight="15" x14ac:dyDescent="0.25"/>
  <cols>
    <col min="1" max="3" width="20.7109375" customWidth="1"/>
    <col min="4" max="4" width="19.5703125" customWidth="1"/>
    <col min="5" max="5" width="10.42578125" bestFit="1" customWidth="1"/>
    <col min="6" max="6" width="14.7109375" customWidth="1"/>
  </cols>
  <sheetData>
    <row r="1" spans="1:11" x14ac:dyDescent="0.25">
      <c r="A1" s="1" t="s">
        <v>10</v>
      </c>
    </row>
    <row r="2" spans="1:11" x14ac:dyDescent="0.25">
      <c r="A2" s="1"/>
      <c r="F2" s="61" t="s">
        <v>7</v>
      </c>
      <c r="G2" s="61"/>
    </row>
    <row r="4" spans="1:11" ht="30" customHeight="1" thickBot="1" x14ac:dyDescent="0.3">
      <c r="A4" s="16" t="s">
        <v>0</v>
      </c>
      <c r="B4" s="16">
        <v>2022</v>
      </c>
      <c r="C4" s="16">
        <v>2023</v>
      </c>
      <c r="D4" s="17" t="s">
        <v>55</v>
      </c>
    </row>
    <row r="5" spans="1:11" ht="30" customHeight="1" thickBot="1" x14ac:dyDescent="0.3">
      <c r="A5" s="18" t="s">
        <v>6</v>
      </c>
      <c r="B5" s="19">
        <v>60</v>
      </c>
      <c r="C5" s="19">
        <v>61</v>
      </c>
      <c r="D5" s="51">
        <v>101.7</v>
      </c>
      <c r="F5" s="62"/>
      <c r="G5" s="62"/>
      <c r="H5" s="62"/>
      <c r="I5" s="62"/>
      <c r="J5" s="62"/>
      <c r="K5" s="62"/>
    </row>
    <row r="6" spans="1:11" ht="30" customHeight="1" thickBot="1" x14ac:dyDescent="0.3">
      <c r="A6" s="18" t="s">
        <v>4</v>
      </c>
      <c r="B6" s="19">
        <v>741.1</v>
      </c>
      <c r="C6" s="44">
        <f>1273202/1000</f>
        <v>1273.202</v>
      </c>
      <c r="D6" s="51">
        <v>171.8</v>
      </c>
      <c r="E6" s="43"/>
    </row>
    <row r="7" spans="1:11" ht="30" customHeight="1" thickBot="1" x14ac:dyDescent="0.3">
      <c r="A7" s="18" t="s">
        <v>53</v>
      </c>
      <c r="B7" s="19">
        <v>173</v>
      </c>
      <c r="C7" s="19">
        <v>167</v>
      </c>
      <c r="D7" s="51">
        <v>96.5</v>
      </c>
      <c r="E7" s="42"/>
    </row>
    <row r="8" spans="1:11" ht="30" customHeight="1" thickBot="1" x14ac:dyDescent="0.3">
      <c r="A8" s="18" t="s">
        <v>54</v>
      </c>
      <c r="B8" s="19">
        <v>256</v>
      </c>
      <c r="C8" s="19">
        <v>307</v>
      </c>
      <c r="D8" s="51">
        <v>119.9</v>
      </c>
      <c r="E8" s="42"/>
    </row>
    <row r="9" spans="1:11" ht="30" customHeight="1" thickBot="1" x14ac:dyDescent="0.3">
      <c r="A9" s="41" t="s">
        <v>50</v>
      </c>
      <c r="B9" s="19">
        <v>154</v>
      </c>
      <c r="C9" s="19">
        <v>168</v>
      </c>
      <c r="D9" s="51">
        <v>109.1</v>
      </c>
    </row>
    <row r="10" spans="1:11" ht="30" customHeight="1" thickBot="1" x14ac:dyDescent="0.3">
      <c r="A10" s="41" t="s">
        <v>59</v>
      </c>
      <c r="B10" s="19">
        <v>72</v>
      </c>
      <c r="C10" s="19">
        <v>70</v>
      </c>
      <c r="D10" s="51">
        <v>97.2</v>
      </c>
    </row>
    <row r="11" spans="1:11" ht="30" customHeight="1" thickBot="1" x14ac:dyDescent="0.3">
      <c r="A11" s="41" t="s">
        <v>51</v>
      </c>
      <c r="B11" s="19">
        <v>30</v>
      </c>
      <c r="C11" s="19">
        <v>69</v>
      </c>
      <c r="D11" s="51">
        <v>230</v>
      </c>
    </row>
    <row r="12" spans="1:11" ht="30" customHeight="1" x14ac:dyDescent="0.25">
      <c r="A12" s="20" t="s">
        <v>5</v>
      </c>
      <c r="B12" s="49">
        <v>893.5</v>
      </c>
      <c r="C12" s="56">
        <f>1131746/1000</f>
        <v>1131.7460000000001</v>
      </c>
      <c r="D12" s="55">
        <v>126.7</v>
      </c>
    </row>
    <row r="13" spans="1:11" x14ac:dyDescent="0.25">
      <c r="D13" s="21"/>
    </row>
    <row r="14" spans="1:11" x14ac:dyDescent="0.25">
      <c r="A14" s="22" t="s">
        <v>52</v>
      </c>
    </row>
    <row r="17" spans="3:4" x14ac:dyDescent="0.25">
      <c r="C17" s="33"/>
    </row>
    <row r="20" spans="3:4" x14ac:dyDescent="0.25">
      <c r="C20" s="33"/>
    </row>
    <row r="21" spans="3:4" x14ac:dyDescent="0.25">
      <c r="D21" s="33"/>
    </row>
  </sheetData>
  <mergeCells count="4">
    <mergeCell ref="F2:G2"/>
    <mergeCell ref="F5:G5"/>
    <mergeCell ref="H5:I5"/>
    <mergeCell ref="J5:K5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3" sqref="E13"/>
    </sheetView>
  </sheetViews>
  <sheetFormatPr defaultRowHeight="15" x14ac:dyDescent="0.25"/>
  <cols>
    <col min="1" max="1" width="20.7109375" customWidth="1"/>
    <col min="2" max="4" width="10.7109375" customWidth="1"/>
    <col min="6" max="6" width="14.7109375" customWidth="1"/>
  </cols>
  <sheetData>
    <row r="1" spans="1:7" x14ac:dyDescent="0.25">
      <c r="A1" s="1" t="s">
        <v>11</v>
      </c>
    </row>
    <row r="2" spans="1:7" x14ac:dyDescent="0.25">
      <c r="F2" s="61" t="s">
        <v>7</v>
      </c>
      <c r="G2" s="61"/>
    </row>
    <row r="4" spans="1:7" ht="30" customHeight="1" thickBot="1" x14ac:dyDescent="0.3">
      <c r="A4" s="23" t="s">
        <v>0</v>
      </c>
      <c r="B4" s="39">
        <v>2022</v>
      </c>
      <c r="C4" s="23">
        <v>2023</v>
      </c>
      <c r="D4" s="24" t="s">
        <v>55</v>
      </c>
    </row>
    <row r="5" spans="1:7" ht="30" customHeight="1" thickBot="1" x14ac:dyDescent="0.3">
      <c r="A5" s="18" t="s">
        <v>13</v>
      </c>
      <c r="B5" s="25">
        <v>6</v>
      </c>
      <c r="C5" s="25">
        <v>6</v>
      </c>
      <c r="D5" s="36">
        <v>100</v>
      </c>
    </row>
    <row r="6" spans="1:7" ht="30" customHeight="1" thickBot="1" x14ac:dyDescent="0.3">
      <c r="A6" s="18" t="s">
        <v>14</v>
      </c>
      <c r="B6" s="25">
        <v>107</v>
      </c>
      <c r="C6" s="25">
        <v>97</v>
      </c>
      <c r="D6" s="36">
        <v>90.7</v>
      </c>
    </row>
    <row r="7" spans="1:7" ht="30" customHeight="1" thickBot="1" x14ac:dyDescent="0.3">
      <c r="A7" s="18" t="s">
        <v>12</v>
      </c>
      <c r="B7" s="25">
        <v>109</v>
      </c>
      <c r="C7" s="25">
        <v>99</v>
      </c>
      <c r="D7" s="36">
        <v>90.8</v>
      </c>
    </row>
    <row r="8" spans="1:7" ht="30" customHeight="1" x14ac:dyDescent="0.25">
      <c r="A8" s="20" t="s">
        <v>49</v>
      </c>
      <c r="B8" s="58">
        <v>45.3</v>
      </c>
      <c r="C8" s="58">
        <v>42.3</v>
      </c>
      <c r="D8" s="55">
        <v>93.4</v>
      </c>
      <c r="E8" s="57"/>
    </row>
    <row r="10" spans="1:7" x14ac:dyDescent="0.25">
      <c r="A10" s="22" t="s">
        <v>40</v>
      </c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F7" sqref="F7"/>
    </sheetView>
  </sheetViews>
  <sheetFormatPr defaultRowHeight="15" x14ac:dyDescent="0.25"/>
  <cols>
    <col min="1" max="1" width="30.7109375" customWidth="1"/>
    <col min="2" max="2" width="10.7109375" customWidth="1"/>
    <col min="3" max="3" width="11" customWidth="1"/>
    <col min="4" max="4" width="10.7109375" customWidth="1"/>
    <col min="6" max="6" width="14.7109375" customWidth="1"/>
  </cols>
  <sheetData>
    <row r="1" spans="1:14" x14ac:dyDescent="0.25">
      <c r="A1" s="1" t="s">
        <v>15</v>
      </c>
    </row>
    <row r="2" spans="1:14" x14ac:dyDescent="0.25">
      <c r="A2" s="30"/>
      <c r="F2" s="61" t="s">
        <v>7</v>
      </c>
      <c r="G2" s="61"/>
    </row>
    <row r="4" spans="1:14" ht="30" customHeight="1" thickBot="1" x14ac:dyDescent="0.3">
      <c r="A4" s="23" t="s">
        <v>0</v>
      </c>
      <c r="B4" s="39">
        <v>2022</v>
      </c>
      <c r="C4" s="23">
        <v>2023</v>
      </c>
      <c r="D4" s="24" t="s">
        <v>55</v>
      </c>
    </row>
    <row r="5" spans="1:14" ht="30" customHeight="1" thickBot="1" x14ac:dyDescent="0.3">
      <c r="A5" s="18" t="s">
        <v>42</v>
      </c>
      <c r="B5" s="25">
        <v>659</v>
      </c>
      <c r="C5" s="25">
        <v>654</v>
      </c>
      <c r="D5" s="36">
        <v>99.2</v>
      </c>
      <c r="G5" s="46"/>
      <c r="H5" s="46"/>
      <c r="I5" s="46"/>
      <c r="J5" s="46"/>
      <c r="K5" s="46"/>
      <c r="L5" s="46"/>
      <c r="M5" s="46"/>
      <c r="N5" s="46"/>
    </row>
    <row r="6" spans="1:14" ht="30" customHeight="1" thickBot="1" x14ac:dyDescent="0.3">
      <c r="A6" s="28" t="s">
        <v>43</v>
      </c>
      <c r="B6" s="59">
        <v>456</v>
      </c>
      <c r="C6" s="59">
        <v>451</v>
      </c>
      <c r="D6" s="36">
        <v>98.9</v>
      </c>
    </row>
    <row r="7" spans="1:14" ht="30" customHeight="1" thickBot="1" x14ac:dyDescent="0.3">
      <c r="A7" s="18" t="s">
        <v>45</v>
      </c>
      <c r="B7" s="50">
        <v>31</v>
      </c>
      <c r="C7" s="50">
        <v>31</v>
      </c>
      <c r="D7" s="36">
        <v>100</v>
      </c>
    </row>
    <row r="8" spans="1:14" ht="30" customHeight="1" thickBot="1" x14ac:dyDescent="0.3">
      <c r="A8" s="18" t="s">
        <v>44</v>
      </c>
      <c r="B8" s="52">
        <v>8409.7000000000007</v>
      </c>
      <c r="C8" s="52">
        <v>8443.7999999999993</v>
      </c>
      <c r="D8" s="36">
        <v>100.4</v>
      </c>
    </row>
    <row r="9" spans="1:14" ht="30" customHeight="1" thickBot="1" x14ac:dyDescent="0.3">
      <c r="A9" s="18" t="s">
        <v>46</v>
      </c>
      <c r="B9" s="25">
        <v>276.8</v>
      </c>
      <c r="C9" s="48">
        <v>285.8</v>
      </c>
      <c r="D9" s="36">
        <v>103.3</v>
      </c>
    </row>
    <row r="10" spans="1:14" ht="30" customHeight="1" thickBot="1" x14ac:dyDescent="0.3">
      <c r="A10" s="32" t="s">
        <v>47</v>
      </c>
      <c r="B10" s="53">
        <v>5774.5</v>
      </c>
      <c r="C10" s="53">
        <v>6081.6</v>
      </c>
      <c r="D10" s="36">
        <v>105.3</v>
      </c>
    </row>
    <row r="12" spans="1:14" x14ac:dyDescent="0.25">
      <c r="A12" s="22" t="s">
        <v>41</v>
      </c>
    </row>
    <row r="18" spans="4:4" x14ac:dyDescent="0.25">
      <c r="D18" s="29"/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B8" sqref="B8"/>
    </sheetView>
  </sheetViews>
  <sheetFormatPr defaultRowHeight="15" x14ac:dyDescent="0.25"/>
  <cols>
    <col min="1" max="1" width="20.7109375" customWidth="1"/>
    <col min="2" max="2" width="10.7109375" customWidth="1"/>
    <col min="3" max="3" width="12.140625" bestFit="1" customWidth="1"/>
    <col min="4" max="4" width="10.7109375" customWidth="1"/>
    <col min="6" max="6" width="14.7109375" customWidth="1"/>
  </cols>
  <sheetData>
    <row r="1" spans="1:16" x14ac:dyDescent="0.25">
      <c r="A1" s="1" t="s">
        <v>16</v>
      </c>
    </row>
    <row r="2" spans="1:16" x14ac:dyDescent="0.25">
      <c r="F2" s="61" t="s">
        <v>7</v>
      </c>
      <c r="G2" s="61"/>
    </row>
    <row r="4" spans="1:16" ht="30" customHeight="1" thickBot="1" x14ac:dyDescent="0.3">
      <c r="A4" s="23" t="s">
        <v>0</v>
      </c>
      <c r="B4" s="39">
        <v>2022</v>
      </c>
      <c r="C4" s="23">
        <v>2023</v>
      </c>
      <c r="D4" s="24" t="s">
        <v>55</v>
      </c>
    </row>
    <row r="5" spans="1:16" ht="30" customHeight="1" thickBot="1" x14ac:dyDescent="0.3">
      <c r="A5" s="18" t="s">
        <v>19</v>
      </c>
      <c r="B5" s="25">
        <v>29</v>
      </c>
      <c r="C5" s="25">
        <v>28</v>
      </c>
      <c r="D5" s="36">
        <v>96.6</v>
      </c>
    </row>
    <row r="6" spans="1:16" ht="30" customHeight="1" thickBot="1" x14ac:dyDescent="0.3">
      <c r="A6" s="18" t="s">
        <v>20</v>
      </c>
      <c r="B6" s="25">
        <v>65</v>
      </c>
      <c r="C6" s="25">
        <v>63</v>
      </c>
      <c r="D6" s="36">
        <v>96.9</v>
      </c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ht="30" customHeight="1" thickBot="1" x14ac:dyDescent="0.3">
      <c r="A7" s="18" t="s">
        <v>21</v>
      </c>
      <c r="B7" s="35">
        <v>13852</v>
      </c>
      <c r="C7" s="35">
        <v>13561</v>
      </c>
      <c r="D7" s="36">
        <v>97.9</v>
      </c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6" ht="30" customHeight="1" thickBot="1" x14ac:dyDescent="0.3">
      <c r="A8" s="18" t="s">
        <v>17</v>
      </c>
      <c r="B8" s="35">
        <v>84938</v>
      </c>
      <c r="C8" s="35">
        <v>81459</v>
      </c>
      <c r="D8" s="36">
        <v>95.9</v>
      </c>
    </row>
    <row r="9" spans="1:16" ht="30" customHeight="1" thickBot="1" x14ac:dyDescent="0.3">
      <c r="A9" s="20" t="s">
        <v>18</v>
      </c>
      <c r="B9" s="54">
        <v>1719.8</v>
      </c>
      <c r="C9" s="54">
        <v>1994.9</v>
      </c>
      <c r="D9" s="36">
        <v>116</v>
      </c>
    </row>
    <row r="11" spans="1:16" x14ac:dyDescent="0.25">
      <c r="A11" s="22" t="s">
        <v>40</v>
      </c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/>
  </sheetViews>
  <sheetFormatPr defaultRowHeight="15" x14ac:dyDescent="0.25"/>
  <cols>
    <col min="1" max="1" width="33.5703125" style="1" customWidth="1"/>
    <col min="2" max="4" width="10.7109375" customWidth="1"/>
    <col min="5" max="5" width="14.42578125" customWidth="1"/>
    <col min="6" max="6" width="8.28515625" customWidth="1"/>
    <col min="7" max="7" width="9.140625" customWidth="1"/>
    <col min="8" max="8" width="7.7109375" customWidth="1"/>
  </cols>
  <sheetData>
    <row r="1" spans="1:15" x14ac:dyDescent="0.25">
      <c r="A1" s="1" t="s">
        <v>22</v>
      </c>
    </row>
    <row r="2" spans="1:15" x14ac:dyDescent="0.25">
      <c r="F2" s="61" t="s">
        <v>7</v>
      </c>
      <c r="G2" s="61"/>
    </row>
    <row r="4" spans="1:15" ht="15" customHeight="1" thickBot="1" x14ac:dyDescent="0.3">
      <c r="A4" s="63" t="s">
        <v>0</v>
      </c>
      <c r="B4" s="65">
        <v>2022</v>
      </c>
      <c r="C4" s="67">
        <v>2023</v>
      </c>
      <c r="D4" s="68"/>
      <c r="E4" s="68"/>
      <c r="F4" s="40"/>
      <c r="G4" s="40"/>
    </row>
    <row r="5" spans="1:15" ht="15" customHeight="1" thickBot="1" x14ac:dyDescent="0.3">
      <c r="A5" s="64"/>
      <c r="B5" s="66"/>
      <c r="C5" s="23" t="s">
        <v>23</v>
      </c>
      <c r="D5" s="23" t="s">
        <v>24</v>
      </c>
      <c r="E5" s="31" t="s">
        <v>25</v>
      </c>
    </row>
    <row r="6" spans="1:15" ht="30" customHeight="1" thickBot="1" x14ac:dyDescent="0.3">
      <c r="A6" s="18" t="s">
        <v>26</v>
      </c>
      <c r="B6" s="25">
        <v>342</v>
      </c>
      <c r="C6" s="25">
        <v>348</v>
      </c>
      <c r="D6" s="25">
        <v>96</v>
      </c>
      <c r="E6" s="26">
        <v>252</v>
      </c>
      <c r="H6" s="46"/>
      <c r="I6" s="46"/>
      <c r="J6" s="46"/>
      <c r="K6" s="46"/>
    </row>
    <row r="7" spans="1:15" ht="30" customHeight="1" thickBot="1" x14ac:dyDescent="0.3">
      <c r="A7" s="18" t="s">
        <v>27</v>
      </c>
      <c r="B7" s="35">
        <v>12672</v>
      </c>
      <c r="C7" s="35">
        <v>14104</v>
      </c>
      <c r="D7" s="35">
        <v>6822</v>
      </c>
      <c r="E7" s="37">
        <v>7282</v>
      </c>
      <c r="H7" s="46"/>
      <c r="I7" s="46"/>
      <c r="J7" s="46"/>
      <c r="K7" s="46"/>
    </row>
    <row r="8" spans="1:15" ht="30" customHeight="1" thickBot="1" x14ac:dyDescent="0.3">
      <c r="A8" s="18" t="s">
        <v>28</v>
      </c>
      <c r="B8" s="25" t="s">
        <v>48</v>
      </c>
      <c r="C8" s="47">
        <f>2309778/1000</f>
        <v>2309.7779999999998</v>
      </c>
      <c r="D8" s="47">
        <f>1535520/1000</f>
        <v>1535.52</v>
      </c>
      <c r="E8" s="36">
        <f>774258/1000</f>
        <v>774.25800000000004</v>
      </c>
      <c r="H8" s="46"/>
      <c r="I8" s="46"/>
      <c r="J8" s="46"/>
      <c r="K8" s="46"/>
    </row>
    <row r="9" spans="1:15" ht="30" customHeight="1" thickBot="1" x14ac:dyDescent="0.3">
      <c r="A9" s="18" t="s">
        <v>29</v>
      </c>
      <c r="B9" s="35">
        <v>1462</v>
      </c>
      <c r="C9" s="35">
        <v>1554</v>
      </c>
      <c r="D9" s="25">
        <v>730</v>
      </c>
      <c r="E9" s="26">
        <v>824</v>
      </c>
      <c r="H9" s="46"/>
      <c r="I9" s="46"/>
      <c r="J9" s="46"/>
      <c r="K9" s="46"/>
    </row>
    <row r="10" spans="1:15" ht="30" customHeight="1" thickBot="1" x14ac:dyDescent="0.3">
      <c r="A10" s="18" t="s">
        <v>30</v>
      </c>
      <c r="B10" s="25">
        <v>24.9</v>
      </c>
      <c r="C10" s="47">
        <f>26001/1000</f>
        <v>26.001000000000001</v>
      </c>
      <c r="D10" s="47">
        <f>12134/1000</f>
        <v>12.134</v>
      </c>
      <c r="E10" s="36">
        <f>13867/1000</f>
        <v>13.867000000000001</v>
      </c>
      <c r="H10" s="46"/>
      <c r="I10" s="46"/>
      <c r="J10" s="46"/>
      <c r="K10" s="46"/>
    </row>
    <row r="11" spans="1:15" ht="30" customHeight="1" thickBot="1" x14ac:dyDescent="0.3">
      <c r="A11" s="18" t="s">
        <v>57</v>
      </c>
      <c r="B11" s="35">
        <v>1269</v>
      </c>
      <c r="C11" s="35">
        <v>1312</v>
      </c>
      <c r="D11" s="25">
        <v>773</v>
      </c>
      <c r="E11" s="26">
        <v>539</v>
      </c>
      <c r="H11" s="46"/>
      <c r="I11" s="46"/>
      <c r="J11" s="46"/>
      <c r="K11" s="46"/>
    </row>
    <row r="12" spans="1:15" ht="30" customHeight="1" thickBot="1" x14ac:dyDescent="0.3">
      <c r="A12" s="18" t="s">
        <v>58</v>
      </c>
      <c r="B12" s="47">
        <v>22</v>
      </c>
      <c r="C12" s="47">
        <f>24025/1000</f>
        <v>24.024999999999999</v>
      </c>
      <c r="D12" s="47">
        <f>14373/1000</f>
        <v>14.372999999999999</v>
      </c>
      <c r="E12" s="36">
        <f>9652/1000</f>
        <v>9.6519999999999992</v>
      </c>
      <c r="H12" s="46"/>
      <c r="I12" s="46"/>
      <c r="J12" s="46"/>
      <c r="K12" s="46"/>
    </row>
    <row r="13" spans="1:15" ht="30" customHeight="1" thickBot="1" x14ac:dyDescent="0.3">
      <c r="A13" s="18" t="s">
        <v>31</v>
      </c>
      <c r="B13" s="25">
        <v>322</v>
      </c>
      <c r="C13" s="25">
        <v>303</v>
      </c>
      <c r="D13" s="48">
        <f>14373/1000</f>
        <v>14.372999999999999</v>
      </c>
      <c r="E13" s="26">
        <v>166</v>
      </c>
    </row>
    <row r="14" spans="1:15" ht="30" customHeight="1" x14ac:dyDescent="0.25">
      <c r="A14" s="20" t="s">
        <v>32</v>
      </c>
      <c r="B14" s="27">
        <v>4.3</v>
      </c>
      <c r="C14" s="38">
        <f>3758/1000</f>
        <v>3.758</v>
      </c>
      <c r="D14" s="38">
        <f>1566/1000</f>
        <v>1.5660000000000001</v>
      </c>
      <c r="E14" s="34">
        <f>2192/1000</f>
        <v>2.1920000000000002</v>
      </c>
      <c r="H14" s="45"/>
      <c r="I14" s="45"/>
      <c r="J14" s="45"/>
    </row>
    <row r="15" spans="1:15" x14ac:dyDescent="0.25">
      <c r="F15" s="46"/>
      <c r="G15" s="46"/>
      <c r="H15" s="46"/>
      <c r="I15" s="46"/>
      <c r="J15" s="46"/>
      <c r="K15" s="46"/>
      <c r="L15" s="46"/>
      <c r="M15" s="46"/>
      <c r="N15" s="46"/>
      <c r="O15" s="46"/>
    </row>
    <row r="16" spans="1:15" x14ac:dyDescent="0.25">
      <c r="A16" s="22" t="s">
        <v>33</v>
      </c>
      <c r="F16" s="46"/>
      <c r="G16" s="46"/>
      <c r="H16" s="46"/>
      <c r="I16" s="46"/>
      <c r="J16" s="46"/>
      <c r="K16" s="46"/>
      <c r="L16" s="46"/>
      <c r="M16" s="46"/>
      <c r="N16" s="46"/>
      <c r="O16" s="46"/>
    </row>
    <row r="17" spans="3:20" x14ac:dyDescent="0.25"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3:20" x14ac:dyDescent="0.25"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</row>
    <row r="19" spans="3:20" x14ac:dyDescent="0.25"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</row>
    <row r="20" spans="3:20" x14ac:dyDescent="0.25"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</row>
    <row r="22" spans="3:20" x14ac:dyDescent="0.25">
      <c r="C22" s="33"/>
    </row>
  </sheetData>
  <mergeCells count="4">
    <mergeCell ref="F2:G2"/>
    <mergeCell ref="A4:A5"/>
    <mergeCell ref="B4:B5"/>
    <mergeCell ref="C4:E4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2022-08-31T10:13:09Z</dcterms:created>
  <dcterms:modified xsi:type="dcterms:W3CDTF">2024-08-29T11:15:35Z</dcterms:modified>
</cp:coreProperties>
</file>