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352" yWindow="0" windowWidth="10620" windowHeight="11292" tabRatio="730"/>
  </bookViews>
  <sheets>
    <sheet name="Spis treści" sheetId="5" r:id="rId1"/>
    <sheet name="Tablica 1." sheetId="1" r:id="rId2"/>
    <sheet name="Tablica 2." sheetId="43" r:id="rId3"/>
    <sheet name="Tablica 3." sheetId="44" r:id="rId4"/>
    <sheet name="Tablica 4." sheetId="45" r:id="rId5"/>
    <sheet name="Tablica 5." sheetId="46" r:id="rId6"/>
    <sheet name="Wykres 1." sheetId="37" r:id="rId7"/>
    <sheet name="Wykres 2." sheetId="47" r:id="rId8"/>
    <sheet name="Wykres 3." sheetId="48" r:id="rId9"/>
    <sheet name="Wykres 4." sheetId="49" r:id="rId10"/>
    <sheet name="Wykres 5." sheetId="50" r:id="rId11"/>
    <sheet name="Wykres 6." sheetId="51" r:id="rId12"/>
    <sheet name="Wykres 7." sheetId="52" r:id="rId13"/>
    <sheet name="Wykres 8." sheetId="53" r:id="rId14"/>
  </sheets>
  <externalReferences>
    <externalReference r:id="rId15"/>
    <externalReference r:id="rId16"/>
  </externalReferences>
  <definedNames>
    <definedName name="_xlnm._FilterDatabase" localSheetId="1" hidden="1">'Tablica 1.'!$A$2:$B$2</definedName>
    <definedName name="_xlnm._FilterDatabase" localSheetId="2" hidden="1">'Tablica 2.'!$A$2:$B$2</definedName>
    <definedName name="_xlnm._FilterDatabase" localSheetId="3" hidden="1">'Tablica 3.'!$A$2:$B$2</definedName>
    <definedName name="_xlnm._FilterDatabase" localSheetId="4" hidden="1">'Tablica 4.'!$A$2:$B$2</definedName>
    <definedName name="_xlnm._FilterDatabase" localSheetId="5" hidden="1">'Tablica 5.'!$A$2:$B$2</definedName>
    <definedName name="_xlnm._FilterDatabase" localSheetId="6" hidden="1">'Wykres 1.'!#REF!</definedName>
    <definedName name="_xlnm._FilterDatabase" localSheetId="7" hidden="1">'Wykres 2.'!#REF!</definedName>
    <definedName name="_xlnm._FilterDatabase" localSheetId="8" hidden="1">'Wykres 3.'!#REF!</definedName>
    <definedName name="_xlnm._FilterDatabase" localSheetId="9" hidden="1">'Wykres 4.'!#REF!</definedName>
    <definedName name="_xlnm._FilterDatabase" localSheetId="10" hidden="1">'Wykres 5.'!#REF!</definedName>
    <definedName name="_xlnm._FilterDatabase" localSheetId="11" hidden="1">'Wykres 6.'!#REF!</definedName>
    <definedName name="_xlnm._FilterDatabase" localSheetId="12" hidden="1">'Wykres 7.'!#REF!</definedName>
    <definedName name="_xlnm._FilterDatabase" localSheetId="13" hidden="1">'Wykres 8.'!#REF!</definedName>
  </definedNames>
  <calcPr calcId="152511"/>
</workbook>
</file>

<file path=xl/calcChain.xml><?xml version="1.0" encoding="utf-8"?>
<calcChain xmlns="http://schemas.openxmlformats.org/spreadsheetml/2006/main">
  <c r="B21" i="45" l="1"/>
  <c r="B22" i="45" s="1"/>
  <c r="B20" i="45" l="1"/>
  <c r="B19" i="45"/>
  <c r="B14" i="45"/>
  <c r="B15" i="45" s="1"/>
  <c r="B16" i="45" l="1"/>
  <c r="D16" i="45"/>
  <c r="C16" i="45"/>
  <c r="B13" i="45"/>
  <c r="B12" i="45"/>
  <c r="F5" i="45" l="1"/>
  <c r="F6" i="45"/>
  <c r="F4" i="45"/>
  <c r="I50" i="44"/>
  <c r="I30" i="44"/>
  <c r="H58" i="44"/>
  <c r="H50" i="44"/>
  <c r="H39" i="44"/>
  <c r="H30" i="44"/>
  <c r="H22" i="44"/>
  <c r="H10" i="44"/>
  <c r="G34" i="44"/>
  <c r="G5" i="44"/>
  <c r="G58" i="44"/>
  <c r="G57" i="44"/>
  <c r="G50" i="44"/>
  <c r="G49" i="44"/>
  <c r="G47" i="44"/>
  <c r="G38" i="44"/>
  <c r="G30" i="44"/>
  <c r="G29" i="44"/>
  <c r="G19" i="44"/>
  <c r="G16" i="44"/>
  <c r="F35" i="44"/>
  <c r="D7" i="46" l="1"/>
  <c r="F7" i="46" s="1"/>
  <c r="E7" i="46"/>
  <c r="F12" i="46"/>
  <c r="F11" i="46"/>
  <c r="F10" i="46"/>
  <c r="F9" i="46"/>
  <c r="F8" i="46"/>
  <c r="F6" i="46"/>
  <c r="F5" i="46"/>
  <c r="F4" i="46"/>
  <c r="F58" i="44" l="1"/>
  <c r="F57" i="44"/>
  <c r="F56" i="44"/>
  <c r="F50" i="44"/>
  <c r="F49" i="44"/>
  <c r="F47" i="44"/>
  <c r="F46" i="44"/>
  <c r="F45" i="44"/>
  <c r="F39" i="44"/>
  <c r="G39" i="44" s="1"/>
  <c r="F38" i="44"/>
  <c r="F36" i="44"/>
  <c r="F34" i="44"/>
  <c r="F30" i="44"/>
  <c r="F29" i="44"/>
  <c r="F28" i="44"/>
  <c r="F22" i="44"/>
  <c r="F21" i="44"/>
  <c r="F19" i="44"/>
  <c r="F18" i="44"/>
  <c r="F16" i="44"/>
  <c r="F6" i="44"/>
  <c r="F7" i="44"/>
  <c r="G7" i="44" s="1"/>
  <c r="F9" i="44"/>
  <c r="F10" i="44"/>
  <c r="G10" i="44" s="1"/>
  <c r="F5" i="44"/>
  <c r="F5" i="43"/>
  <c r="F6" i="43"/>
  <c r="F7" i="43"/>
  <c r="F9" i="43"/>
  <c r="F10" i="43"/>
  <c r="F11" i="43"/>
  <c r="F4" i="43"/>
  <c r="F28" i="1" l="1"/>
  <c r="F27" i="1"/>
  <c r="F26" i="1"/>
  <c r="F24" i="1"/>
  <c r="F23" i="1"/>
  <c r="F22" i="1"/>
  <c r="F20" i="1"/>
  <c r="F19" i="1"/>
  <c r="F18" i="1"/>
  <c r="F16" i="1"/>
  <c r="F15" i="1"/>
  <c r="F14" i="1"/>
  <c r="F12" i="1"/>
  <c r="F11" i="1"/>
  <c r="F10" i="1"/>
  <c r="F8" i="1"/>
  <c r="F6" i="1"/>
  <c r="F5" i="1" l="1"/>
</calcChain>
</file>

<file path=xl/sharedStrings.xml><?xml version="1.0" encoding="utf-8"?>
<sst xmlns="http://schemas.openxmlformats.org/spreadsheetml/2006/main" count="356" uniqueCount="156">
  <si>
    <t>Wyszczególnienie</t>
  </si>
  <si>
    <t>Spis tablic</t>
  </si>
  <si>
    <t>Tablica 1.</t>
  </si>
  <si>
    <t>Powrót do spisu tablic</t>
  </si>
  <si>
    <t>Tablica 2.</t>
  </si>
  <si>
    <t>Tablica 3.</t>
  </si>
  <si>
    <t>Spis wykresów</t>
  </si>
  <si>
    <t>Wykres 1.</t>
  </si>
  <si>
    <t>Wykres 2.</t>
  </si>
  <si>
    <t>Wykres 3.</t>
  </si>
  <si>
    <t>Wykres 4.</t>
  </si>
  <si>
    <t>Tablica 4.</t>
  </si>
  <si>
    <t>w liczbach bezwzględnych</t>
  </si>
  <si>
    <t>Wykres 5.</t>
  </si>
  <si>
    <t>Wykres 6.</t>
  </si>
  <si>
    <t>2015/16</t>
  </si>
  <si>
    <t>2020/21</t>
  </si>
  <si>
    <t>Tablica 1. Wychowanie przedszkolne. Stan w dniu 30 września</t>
  </si>
  <si>
    <t>OGÓŁEM</t>
  </si>
  <si>
    <t>Placówki</t>
  </si>
  <si>
    <t>1 350</t>
  </si>
  <si>
    <t>w tym specjalne</t>
  </si>
  <si>
    <t>Miejsca</t>
  </si>
  <si>
    <t>.</t>
  </si>
  <si>
    <t>Dzieci</t>
  </si>
  <si>
    <t>w tym</t>
  </si>
  <si>
    <t>specjalne</t>
  </si>
  <si>
    <t>5 lat</t>
  </si>
  <si>
    <t>6 lat</t>
  </si>
  <si>
    <t>Przedszkola</t>
  </si>
  <si>
    <t>Oddziały przedszkolne przy szkołach podstawowych</t>
  </si>
  <si>
    <t>Wychowanie przedszkolne. Stan w dniu 30 września</t>
  </si>
  <si>
    <t>Tablica 2. Szkoły podstawowe dla dzieci i młodzieży ogółem. Stan w dniu 30 września</t>
  </si>
  <si>
    <t>Szkoły</t>
  </si>
  <si>
    <t>Oddziały</t>
  </si>
  <si>
    <t>Uczniowie</t>
  </si>
  <si>
    <t>6 lat i mniej</t>
  </si>
  <si>
    <t>kobiety</t>
  </si>
  <si>
    <r>
      <t>Absolwenci</t>
    </r>
    <r>
      <rPr>
        <vertAlign val="superscript"/>
        <sz val="9.5"/>
        <color theme="1"/>
        <rFont val="Fira Sans"/>
        <family val="2"/>
        <charset val="238"/>
      </rPr>
      <t>a</t>
    </r>
  </si>
  <si>
    <t>,</t>
  </si>
  <si>
    <t>Tablica 3. Szkoły ponadgimnazjalne/ponadpodstawowe dla dzieci i młodzieży. Stan w dniu 30 września</t>
  </si>
  <si>
    <t>Absolwenci</t>
  </si>
  <si>
    <t>21 459</t>
  </si>
  <si>
    <t>17 907</t>
  </si>
  <si>
    <t xml:space="preserve">w tym zasadnicze zawodowe </t>
  </si>
  <si>
    <t>w tym zasadnicze zawodowe</t>
  </si>
  <si>
    <t>2 709</t>
  </si>
  <si>
    <t>1 954</t>
  </si>
  <si>
    <t>Branżowe II stopnia</t>
  </si>
  <si>
    <t>w tym kobiety</t>
  </si>
  <si>
    <t>9 092</t>
  </si>
  <si>
    <t>6 750</t>
  </si>
  <si>
    <t>-</t>
  </si>
  <si>
    <t>Artystyczne ogólnokształcące</t>
  </si>
  <si>
    <t>Tablica 4. Szkoły policealne. Stan w dniu 30 września</t>
  </si>
  <si>
    <t>3 458</t>
  </si>
  <si>
    <r>
      <t xml:space="preserve">Tablica 5. Nauczyciele według typów szkół i placówek edukacyjnych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>. Stan w dniu 30 września</t>
    </r>
  </si>
  <si>
    <t>Ogółem</t>
  </si>
  <si>
    <t>29 417</t>
  </si>
  <si>
    <t>Placówki wychowania przedszkolnego</t>
  </si>
  <si>
    <t>Szkoły podstawowe</t>
  </si>
  <si>
    <t>Szkoły branżowe II stopnia</t>
  </si>
  <si>
    <t>Szkoły artystyczne</t>
  </si>
  <si>
    <t>Szkoły policealne</t>
  </si>
  <si>
    <t>miasta</t>
  </si>
  <si>
    <t>wieś</t>
  </si>
  <si>
    <t>przedszkola</t>
  </si>
  <si>
    <t>punkty przedszkolne i zespoły wychowania przedszkolnego</t>
  </si>
  <si>
    <t>oddziały przedszkolne</t>
  </si>
  <si>
    <t>dziewczynki</t>
  </si>
  <si>
    <t>chłopcy</t>
  </si>
  <si>
    <t>uczniowie</t>
  </si>
  <si>
    <t>dziewczęta</t>
  </si>
  <si>
    <t>w I klasie</t>
  </si>
  <si>
    <t>w VIII klasie</t>
  </si>
  <si>
    <t>absolwenci</t>
  </si>
  <si>
    <t>miasto</t>
  </si>
  <si>
    <t>szkoły specjalne przysposabiające do pracy</t>
  </si>
  <si>
    <t>branżowe I stopnia</t>
  </si>
  <si>
    <t>branżowe II stopnia</t>
  </si>
  <si>
    <t>licea ogólnokształcące</t>
  </si>
  <si>
    <t>technika</t>
  </si>
  <si>
    <t xml:space="preserve">szkoły artystyczne ogólnokształcące </t>
  </si>
  <si>
    <t>a Z poprzedniego roku szkolnego</t>
  </si>
  <si>
    <t xml:space="preserve">artystyczne ogólnokształcące </t>
  </si>
  <si>
    <t xml:space="preserve">technika </t>
  </si>
  <si>
    <t xml:space="preserve">licea ogólnokształcące </t>
  </si>
  <si>
    <t xml:space="preserve">szkoły specjalne przysposabiające do pracy </t>
  </si>
  <si>
    <t>mężczyźni</t>
  </si>
  <si>
    <r>
      <t>absolwenci</t>
    </r>
    <r>
      <rPr>
        <vertAlign val="superscript"/>
        <sz val="9.5"/>
        <color theme="1"/>
        <rFont val="Fira Sans"/>
        <family val="2"/>
        <charset val="238"/>
      </rPr>
      <t>a</t>
    </r>
  </si>
  <si>
    <t>ochrony i bezpieczeństwa</t>
  </si>
  <si>
    <t xml:space="preserve"> OGÓŁEM                                                                                             </t>
  </si>
  <si>
    <t>placówki wychowania przedszkolnego</t>
  </si>
  <si>
    <t>szkoły podstawowe</t>
  </si>
  <si>
    <t>szkoły branżowe I stopnia</t>
  </si>
  <si>
    <t>szkoły branżowe II stopnia</t>
  </si>
  <si>
    <t>szkoły artystyczne</t>
  </si>
  <si>
    <t>szkoły policealne</t>
  </si>
  <si>
    <t>ogółem</t>
  </si>
  <si>
    <t>Nauczyciele w przeliczeniu na etaty</t>
  </si>
  <si>
    <t>Szkoły podstawowe dla dzieci i młodzieży ogółem. Stan w dniu 30 września</t>
  </si>
  <si>
    <t>Szkoły ponadgimnazjalne/ponadpodstawowe dla dzieci i młodzieży. Stan w dniu 30 września</t>
  </si>
  <si>
    <t>Szkoły policealne. Stan w dniu 30 września</t>
  </si>
  <si>
    <t>Tablica 5.</t>
  </si>
  <si>
    <t>Nauczyciele według typów szkół i placówek edukacyjnych a. Stan w dniu 30 września</t>
  </si>
  <si>
    <t>Wykres 7.</t>
  </si>
  <si>
    <t>Wykres 8.</t>
  </si>
  <si>
    <t>mianowany</t>
  </si>
  <si>
    <t>dyplomowany</t>
  </si>
  <si>
    <t>nieokreślony</t>
  </si>
  <si>
    <t>2023/24</t>
  </si>
  <si>
    <t>a Łącznie ze szkołami specjalnymi przysposabiającymi do pracy. Do roku szkolnego 2016/17 zasadnicze szkoły zawodowe,</t>
  </si>
  <si>
    <t>Technika</t>
  </si>
  <si>
    <t>Licea ogólnokształcące</t>
  </si>
  <si>
    <r>
      <t>Branżowe I stopnia</t>
    </r>
    <r>
      <rPr>
        <vertAlign val="superscript"/>
        <sz val="9.5"/>
        <color theme="1"/>
        <rFont val="Fira Sans"/>
        <family val="2"/>
        <charset val="238"/>
      </rPr>
      <t>a</t>
    </r>
  </si>
  <si>
    <t>a W związku z wejściem w życie od 1 września 2017 r. ustawy Prawo oświatowe w roku szkolnym 2015/16 absolwenci 6-letniej szkoły podstawowej, od roku szkolnego 2018/19 absolwenci 8-letniej szkoły podstawowej.</t>
  </si>
  <si>
    <t>medyczna</t>
  </si>
  <si>
    <t>usług dla ludności</t>
  </si>
  <si>
    <t>higieny i bezpieczeństwa pracy</t>
  </si>
  <si>
    <t>biznesu i administracji</t>
  </si>
  <si>
    <t>artystyczna</t>
  </si>
  <si>
    <t>społeczna</t>
  </si>
  <si>
    <t>opieki społecznej</t>
  </si>
  <si>
    <t>dziennikarstwa  i informacji</t>
  </si>
  <si>
    <t>a Nauczyciele pełnozatrudnieni i niepełnozatrudnieni według typów szkół podani są w przeliczeniu na etaty. b Łącznie ze szkołami specjalnymi przysposabiającymi do pracy. Do roku szkolnego 2016/17 zasadnicze szkoły zawodowe. c Łącznie z technikami uzupełniającymi do roku szkolnego 2016/17.</t>
  </si>
  <si>
    <r>
      <t>Technika</t>
    </r>
    <r>
      <rPr>
        <vertAlign val="superscript"/>
        <sz val="9.5"/>
        <color theme="1"/>
        <rFont val="Fira Sans"/>
        <family val="2"/>
        <charset val="238"/>
      </rPr>
      <t>c</t>
    </r>
  </si>
  <si>
    <r>
      <t>Szkoły branżowe I stopnia</t>
    </r>
    <r>
      <rPr>
        <vertAlign val="superscript"/>
        <sz val="9.5"/>
        <color theme="1"/>
        <rFont val="Fira Sans"/>
        <family val="2"/>
        <charset val="238"/>
      </rPr>
      <t>b</t>
    </r>
  </si>
  <si>
    <t>Edukacja w województwie lubelskim w roku szkolnym 2024/25</t>
  </si>
  <si>
    <t>2023 = 100</t>
  </si>
  <si>
    <t>2024/25</t>
  </si>
  <si>
    <t>2023/24 = 100</t>
  </si>
  <si>
    <t>Wykres 1. Placówki wychowania przedszkolnego w miastach i na wsi. Stan w dniu 30 września 2024 r.</t>
  </si>
  <si>
    <t>Wykres 2. Dzieci w placówkach wychowania przedszkolnego. Stan w dniu 30 września 2024 r.</t>
  </si>
  <si>
    <r>
      <t>Wykres 4. Uczniowie i absolwenci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 xml:space="preserve"> szkół ponadpodstawowych według typów szkół. Stan w dniu 30 września 2024 r.</t>
    </r>
  </si>
  <si>
    <t>Wykres 5. Uczniowie szkół ponadpodstawowych według płci i typów szkół. Stan w dniu 30 września 2024 r.</t>
  </si>
  <si>
    <t>Wykres 7. Nauczyciele według typów szkół i placówek edukacyjnych. Stan w dniu 30 września 2024 r.</t>
  </si>
  <si>
    <t>liczba osób kształcących się w woj. Lubelskim w roku szkolnym 2024/25 łącznie z 6-latkami odbywającymi przygotowanie przedszkolne oraz dorosłymi</t>
  </si>
  <si>
    <t>6-latki</t>
  </si>
  <si>
    <t>podstawówki</t>
  </si>
  <si>
    <t>ponadpodstawowe</t>
  </si>
  <si>
    <t>ludność woj. Lub</t>
  </si>
  <si>
    <t>31 grudnia 2024 r.</t>
  </si>
  <si>
    <t>30 czerwca 2024 r.</t>
  </si>
  <si>
    <t>30 czerwca 2023 r.</t>
  </si>
  <si>
    <t>31 grudnia 2023 r.</t>
  </si>
  <si>
    <r>
      <t>Wykres 6. Uczniowie i absolwenci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 xml:space="preserve"> szkół policealnych według podgrup kierunków kształcenia. Stan w dniu 30 września 2024 r.</t>
    </r>
  </si>
  <si>
    <t>Wykres 3. Uczniowie w szkołach podstawowych w mieście i na wsi. Stan w dniu 30 września 2024 r.</t>
  </si>
  <si>
    <t>Wykres 8. Nauczyciele według stopnia awansu zawodowego w mieście i na wsi. Stan w dniu 30 września 2024 r.</t>
  </si>
  <si>
    <t>Placówki wychowania przedszkolnego w miastach i na wsi. Stan w dniu 30 września 2024 r.</t>
  </si>
  <si>
    <t>Dzieci w placówkach wychowania przedszkolnego. Stan w dniu 30 września 2024 r.</t>
  </si>
  <si>
    <t>Uczniowei w szkołach podstawowych w miastach i na wsi. Stan w dniu 30 września 2024 r.</t>
  </si>
  <si>
    <t>Uczniowie i absolwencia szkół ponadpodstawowych według typów szkół. Stan w dniu 30 września 2024 r.</t>
  </si>
  <si>
    <t>Uczniowie szkół ponadpodstawowych według płci i typów szkół. Stan w dniu 30 września 2024 r.</t>
  </si>
  <si>
    <t>Uczniowie i absolwencia szkół policealnych według podgrup kierunków kształcenia. Stan w dniu 30 września 2024 r.</t>
  </si>
  <si>
    <t>Nauczyciele według typów szkół i placówek edukacyjnych. Stan w dniu 30 września 2024 r.</t>
  </si>
  <si>
    <t>Nauczyciele według stopnia awansu zawodowego w miastach i na wsi. Stan w dniu 30 września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</si>
</sst>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9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2"/>
      <name val="Fira Sans"/>
      <family val="2"/>
      <charset val="238"/>
    </font>
    <font>
      <b/>
      <sz val="11"/>
      <name val="Fira Sans"/>
      <family val="2"/>
      <charset val="238"/>
    </font>
    <font>
      <sz val="12"/>
      <color theme="1"/>
      <name val="Fira Sans"/>
      <family val="2"/>
      <charset val="238"/>
    </font>
    <font>
      <sz val="11"/>
      <color rgb="FF000000"/>
      <name val="Fira Sans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7.5"/>
      <color theme="1"/>
      <name val="Fira Sans"/>
      <family val="2"/>
      <charset val="238"/>
    </font>
    <font>
      <b/>
      <vertAlign val="superscript"/>
      <sz val="9.5"/>
      <color theme="1"/>
      <name val="Arial"/>
      <family val="2"/>
      <charset val="238"/>
    </font>
    <font>
      <b/>
      <sz val="11"/>
      <color theme="1"/>
      <name val="Fira Sans"/>
      <family val="2"/>
      <charset val="238"/>
    </font>
    <font>
      <sz val="9.5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17365D"/>
      </right>
      <top style="thin">
        <color rgb="FF17365D"/>
      </top>
      <bottom style="thin">
        <color rgb="FF17365D"/>
      </bottom>
      <diagonal/>
    </border>
    <border>
      <left style="thin">
        <color rgb="FF17365D"/>
      </left>
      <right style="thin">
        <color rgb="FF17365D"/>
      </right>
      <top style="thin">
        <color rgb="FF17365D"/>
      </top>
      <bottom style="thin">
        <color rgb="FF17365D"/>
      </bottom>
      <diagonal/>
    </border>
    <border>
      <left style="thin">
        <color rgb="FF17365D"/>
      </left>
      <right/>
      <top style="thin">
        <color rgb="FF17365D"/>
      </top>
      <bottom style="thin">
        <color rgb="FF17365D"/>
      </bottom>
      <diagonal/>
    </border>
    <border>
      <left/>
      <right/>
      <top style="thin">
        <color rgb="FF17365D"/>
      </top>
      <bottom style="thin">
        <color rgb="FF17365D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 applyNumberFormat="0" applyBorder="0" applyAlignment="0"/>
    <xf numFmtId="0" fontId="4" fillId="0" borderId="0"/>
    <xf numFmtId="0" fontId="2" fillId="2" borderId="1">
      <alignment horizontal="left" vertical="center" wrapText="1"/>
    </xf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9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 indent="2"/>
    </xf>
    <xf numFmtId="3" fontId="11" fillId="0" borderId="4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 indent="1"/>
    </xf>
    <xf numFmtId="0" fontId="14" fillId="0" borderId="0" xfId="0" applyFont="1"/>
    <xf numFmtId="0" fontId="14" fillId="0" borderId="0" xfId="0" applyFont="1" applyAlignment="1">
      <alignment vertical="top"/>
    </xf>
    <xf numFmtId="0" fontId="17" fillId="0" borderId="0" xfId="0" applyFont="1"/>
    <xf numFmtId="0" fontId="18" fillId="3" borderId="2" xfId="0" applyFont="1" applyFill="1" applyBorder="1" applyAlignment="1">
      <alignment vertical="center" wrapText="1"/>
    </xf>
    <xf numFmtId="0" fontId="16" fillId="0" borderId="0" xfId="9" applyFont="1" applyBorder="1" applyAlignment="1">
      <alignment vertical="top"/>
    </xf>
    <xf numFmtId="164" fontId="10" fillId="0" borderId="5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 indent="2"/>
    </xf>
    <xf numFmtId="0" fontId="10" fillId="0" borderId="6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22" fillId="0" borderId="0" xfId="0" applyFont="1"/>
    <xf numFmtId="0" fontId="16" fillId="0" borderId="0" xfId="0" applyFont="1"/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left" vertical="center" wrapText="1" indent="2"/>
    </xf>
    <xf numFmtId="3" fontId="10" fillId="0" borderId="4" xfId="0" applyNumberFormat="1" applyFont="1" applyBorder="1" applyAlignment="1">
      <alignment vertical="center" wrapText="1"/>
    </xf>
    <xf numFmtId="1" fontId="10" fillId="0" borderId="4" xfId="0" applyNumberFormat="1" applyFont="1" applyBorder="1" applyAlignment="1">
      <alignment horizontal="right" vertical="center" wrapText="1"/>
    </xf>
    <xf numFmtId="165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3" fontId="23" fillId="0" borderId="4" xfId="0" applyNumberFormat="1" applyFont="1" applyBorder="1" applyAlignment="1">
      <alignment horizontal="right" vertical="center" wrapText="1"/>
    </xf>
    <xf numFmtId="0" fontId="15" fillId="3" borderId="0" xfId="1" applyFont="1" applyFill="1" applyAlignment="1">
      <alignment wrapText="1"/>
    </xf>
    <xf numFmtId="0" fontId="15" fillId="3" borderId="0" xfId="1" applyFont="1" applyFill="1"/>
    <xf numFmtId="0" fontId="16" fillId="3" borderId="0" xfId="1" applyFont="1" applyFill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" fontId="12" fillId="0" borderId="0" xfId="0" applyNumberFormat="1" applyFont="1" applyAlignment="1">
      <alignment vertical="center"/>
    </xf>
  </cellXfs>
  <cellStyles count="10">
    <cellStyle name="Hiperłącze" xfId="9" builtinId="8"/>
    <cellStyle name="Kolumna" xfId="8"/>
    <cellStyle name="Normal" xfId="7"/>
    <cellStyle name="Normalny" xfId="0" builtinId="0"/>
    <cellStyle name="Normalny 2" xfId="2"/>
    <cellStyle name="Normalny 2 2" xfId="5"/>
    <cellStyle name="Normalny 3" xfId="6"/>
    <cellStyle name="Normalny 4" xfId="3"/>
    <cellStyle name="Normalny 4 2" xfId="4"/>
    <cellStyle name="Normalny 5" xfId="1"/>
  </cellStyles>
  <dxfs count="0"/>
  <tableStyles count="0" defaultTableStyle="TableStyleMedium2" defaultPivotStyle="PivotStyleMedium9"/>
  <colors>
    <mruColors>
      <color rgb="FF17365D"/>
      <color rgb="FF001D77"/>
      <color rgb="FF334A92"/>
      <color rgb="FF99A5C9"/>
      <color rgb="FFCCD2E4"/>
      <color rgb="FF667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_25/5%20Ponadpodstawowe/K3_Sz_ponadp_oddzialy_uczniowie_woj06_2024_25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ycykm/Documents/EDUKACJA/2024/2023_24/5%20Ponadpodstawowe/K3_Sz_ponadp_oddzialy_uczniowie_woj06_2023_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7">
          <cell r="O7">
            <v>106059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7">
          <cell r="O7">
            <v>112581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>
      <selection activeCell="D21" sqref="D21"/>
    </sheetView>
  </sheetViews>
  <sheetFormatPr defaultRowHeight="14.4" x14ac:dyDescent="0.3"/>
  <cols>
    <col min="1" max="1" width="3.109375" style="25" customWidth="1"/>
    <col min="2" max="2" width="13.109375" style="25" customWidth="1"/>
    <col min="3" max="3" width="3.109375" style="25" customWidth="1"/>
    <col min="4" max="4" width="102.44140625" style="25" customWidth="1"/>
    <col min="5" max="5" width="8.88671875" style="25"/>
    <col min="6" max="6" width="10" style="25" customWidth="1"/>
    <col min="7" max="16384" width="8.88671875" style="25"/>
  </cols>
  <sheetData>
    <row r="1" spans="1:7" s="27" customFormat="1" ht="15.75" customHeight="1" x14ac:dyDescent="0.3">
      <c r="B1" s="50" t="s">
        <v>127</v>
      </c>
      <c r="C1" s="51"/>
      <c r="D1" s="51"/>
      <c r="E1" s="51"/>
      <c r="F1" s="51"/>
    </row>
    <row r="3" spans="1:7" x14ac:dyDescent="0.3">
      <c r="B3" s="52" t="s">
        <v>1</v>
      </c>
      <c r="C3" s="52"/>
      <c r="D3" s="52"/>
    </row>
    <row r="5" spans="1:7" s="26" customFormat="1" x14ac:dyDescent="0.3">
      <c r="A5" s="25"/>
      <c r="B5" s="28" t="s">
        <v>2</v>
      </c>
      <c r="C5" s="25"/>
      <c r="D5" s="29" t="s">
        <v>31</v>
      </c>
      <c r="E5" s="25"/>
      <c r="F5" s="25"/>
      <c r="G5" s="25"/>
    </row>
    <row r="6" spans="1:7" s="26" customFormat="1" x14ac:dyDescent="0.3">
      <c r="A6" s="25"/>
      <c r="B6" s="28" t="s">
        <v>4</v>
      </c>
      <c r="C6" s="25"/>
      <c r="D6" s="29" t="s">
        <v>100</v>
      </c>
      <c r="E6" s="25"/>
      <c r="F6" s="25"/>
      <c r="G6" s="25"/>
    </row>
    <row r="7" spans="1:7" x14ac:dyDescent="0.3">
      <c r="B7" s="28" t="s">
        <v>5</v>
      </c>
      <c r="D7" s="29" t="s">
        <v>101</v>
      </c>
    </row>
    <row r="8" spans="1:7" x14ac:dyDescent="0.3">
      <c r="B8" s="28" t="s">
        <v>11</v>
      </c>
      <c r="D8" s="29" t="s">
        <v>102</v>
      </c>
    </row>
    <row r="9" spans="1:7" x14ac:dyDescent="0.3">
      <c r="B9" s="28" t="s">
        <v>103</v>
      </c>
      <c r="D9" s="29" t="s">
        <v>104</v>
      </c>
    </row>
    <row r="10" spans="1:7" x14ac:dyDescent="0.3">
      <c r="D10" s="37"/>
    </row>
    <row r="11" spans="1:7" x14ac:dyDescent="0.3">
      <c r="B11" s="52" t="s">
        <v>6</v>
      </c>
      <c r="C11" s="52"/>
      <c r="D11" s="52"/>
    </row>
    <row r="12" spans="1:7" x14ac:dyDescent="0.3">
      <c r="D12" s="38"/>
    </row>
    <row r="13" spans="1:7" s="26" customFormat="1" x14ac:dyDescent="0.3">
      <c r="A13" s="25"/>
      <c r="B13" s="28" t="s">
        <v>7</v>
      </c>
      <c r="C13" s="25"/>
      <c r="D13" s="29" t="s">
        <v>148</v>
      </c>
      <c r="E13" s="25"/>
      <c r="F13" s="25"/>
      <c r="G13" s="25"/>
    </row>
    <row r="14" spans="1:7" s="26" customFormat="1" x14ac:dyDescent="0.3">
      <c r="A14" s="25"/>
      <c r="B14" s="28" t="s">
        <v>8</v>
      </c>
      <c r="C14" s="25"/>
      <c r="D14" s="29" t="s">
        <v>149</v>
      </c>
      <c r="E14" s="25"/>
      <c r="F14" s="25"/>
      <c r="G14" s="25"/>
    </row>
    <row r="15" spans="1:7" x14ac:dyDescent="0.3">
      <c r="B15" s="28" t="s">
        <v>9</v>
      </c>
      <c r="D15" s="29" t="s">
        <v>150</v>
      </c>
    </row>
    <row r="16" spans="1:7" x14ac:dyDescent="0.3">
      <c r="B16" s="28" t="s">
        <v>10</v>
      </c>
      <c r="D16" s="29" t="s">
        <v>151</v>
      </c>
    </row>
    <row r="17" spans="2:4" x14ac:dyDescent="0.3">
      <c r="B17" s="28" t="s">
        <v>13</v>
      </c>
      <c r="D17" s="29" t="s">
        <v>152</v>
      </c>
    </row>
    <row r="18" spans="2:4" x14ac:dyDescent="0.3">
      <c r="B18" s="28" t="s">
        <v>14</v>
      </c>
      <c r="D18" s="29" t="s">
        <v>153</v>
      </c>
    </row>
    <row r="19" spans="2:4" x14ac:dyDescent="0.3">
      <c r="B19" s="28" t="s">
        <v>105</v>
      </c>
      <c r="D19" s="29" t="s">
        <v>154</v>
      </c>
    </row>
    <row r="20" spans="2:4" x14ac:dyDescent="0.3">
      <c r="B20" s="28" t="s">
        <v>106</v>
      </c>
      <c r="D20" s="29" t="s">
        <v>155</v>
      </c>
    </row>
    <row r="21" spans="2:4" x14ac:dyDescent="0.3">
      <c r="D21" s="38"/>
    </row>
  </sheetData>
  <mergeCells count="3">
    <mergeCell ref="B1:F1"/>
    <mergeCell ref="B3:D3"/>
    <mergeCell ref="B11:D11"/>
  </mergeCells>
  <hyperlinks>
    <hyperlink ref="D5" location="'Tablica 1.'!A1" display="Wychowanie przedszkolne. Stan w dniu 30 września"/>
    <hyperlink ref="D6" location="'Tablica 2.'!A1" display="Szkoły podstawowe dla dzieci i młodzieży ogółem. Stan w dniu 30 września"/>
    <hyperlink ref="D7" location="'Tablica 3.'!A1" display="Szkoły ponadgimnazjalne/ponadpodstawowe dla dzieci i młodzieży. Stan w dniu 30 września"/>
    <hyperlink ref="D8" location="'Tablica 4.'!A1" display="Szkoły policealne. Stan w dniu 30 września"/>
    <hyperlink ref="D9" location="'Tablica 5.'!A1" display="Nauczyciele według typów szkół i placówek edukacyjnych a. Stan w dniu 30 września"/>
    <hyperlink ref="D13" location="'Wykres 1.'!A1" display="Placówki wychowania przedszkolnego w miastach i na wsi. Stan w dniu 30 września 2022 r."/>
    <hyperlink ref="D14" location="'Wykres 2.'!A1" display="Dzieci w placówkach wychowania przedszkolnego. Stan w dniu 30 września 2022 r."/>
    <hyperlink ref="D15" location="'Wykres 3.'!A1" display="Uczniowei w szkołach podstawowych w miastach i na wsi. Stan w dniu 30 września 2022 r."/>
    <hyperlink ref="D16" location="'Wykres 4.'!A1" display="Uczniowie i absolwencia szkół ponadpodstawowych według typów szkół. Stan w dniu 30 września 2022 r."/>
    <hyperlink ref="D17" location="'Wykres 5.'!A1" display="Uczniowie szkół ponadpodstawowych według płci i typów szkół. Stan w dniu 30 września 2022 r."/>
    <hyperlink ref="D18" location="'Wykres 6.'!A1" display="Uczniowie i absolwencia szkół policealnych według podgrup kierunków kształcenia. Stan w dniu 30 września 2022 r."/>
    <hyperlink ref="D19" location="'Wykres 7.'!A1" display="Nauczyciele według typów szkół i placówek edukacyjnych. Stan w dniu 30 września 2022 r."/>
    <hyperlink ref="D20" location="'Wykres 8.'!A1" display="Nauczyciele według stopnia awansu zawodowego w miastach i na wsi. Stan w dniu 30 września 2022 r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9" sqref="A9"/>
    </sheetView>
  </sheetViews>
  <sheetFormatPr defaultColWidth="9.109375" defaultRowHeight="12" x14ac:dyDescent="0.3"/>
  <cols>
    <col min="1" max="1" width="37" style="19" customWidth="1"/>
    <col min="2" max="3" width="10.6640625" style="19" customWidth="1"/>
    <col min="4" max="16384" width="9.109375" style="19"/>
  </cols>
  <sheetData>
    <row r="1" spans="1:5" ht="28.5" customHeight="1" x14ac:dyDescent="0.3">
      <c r="A1" s="18" t="s">
        <v>133</v>
      </c>
    </row>
    <row r="2" spans="1:5" s="2" customFormat="1" ht="34.200000000000003" customHeight="1" x14ac:dyDescent="0.3">
      <c r="A2" s="20" t="s">
        <v>0</v>
      </c>
      <c r="B2" s="6" t="s">
        <v>75</v>
      </c>
      <c r="C2" s="6" t="s">
        <v>71</v>
      </c>
      <c r="E2" s="3" t="s">
        <v>3</v>
      </c>
    </row>
    <row r="3" spans="1:5" s="2" customFormat="1" ht="18" customHeight="1" x14ac:dyDescent="0.3">
      <c r="A3" s="33" t="s">
        <v>77</v>
      </c>
      <c r="B3" s="17">
        <v>131</v>
      </c>
      <c r="C3" s="17">
        <v>712</v>
      </c>
    </row>
    <row r="4" spans="1:5" s="2" customFormat="1" ht="18" customHeight="1" x14ac:dyDescent="0.3">
      <c r="A4" s="33" t="s">
        <v>78</v>
      </c>
      <c r="B4" s="17">
        <v>2261</v>
      </c>
      <c r="C4" s="17">
        <v>9501</v>
      </c>
    </row>
    <row r="5" spans="1:5" s="2" customFormat="1" ht="18" customHeight="1" x14ac:dyDescent="0.3">
      <c r="A5" s="33" t="s">
        <v>79</v>
      </c>
      <c r="B5" s="17">
        <v>518</v>
      </c>
      <c r="C5" s="17">
        <v>730</v>
      </c>
    </row>
    <row r="6" spans="1:5" s="2" customFormat="1" ht="18" customHeight="1" x14ac:dyDescent="0.3">
      <c r="A6" s="33" t="s">
        <v>80</v>
      </c>
      <c r="B6" s="17">
        <v>9137</v>
      </c>
      <c r="C6" s="17">
        <v>42041</v>
      </c>
    </row>
    <row r="7" spans="1:5" s="2" customFormat="1" ht="18" customHeight="1" x14ac:dyDescent="0.3">
      <c r="A7" s="33" t="s">
        <v>81</v>
      </c>
      <c r="B7" s="17">
        <v>6310</v>
      </c>
      <c r="C7" s="17">
        <v>36118</v>
      </c>
    </row>
    <row r="8" spans="1:5" s="2" customFormat="1" ht="18" customHeight="1" x14ac:dyDescent="0.3">
      <c r="A8" s="33" t="s">
        <v>82</v>
      </c>
      <c r="B8" s="17">
        <v>95</v>
      </c>
      <c r="C8" s="17">
        <v>626</v>
      </c>
    </row>
    <row r="10" spans="1:5" x14ac:dyDescent="0.3">
      <c r="A10" s="2" t="s">
        <v>83</v>
      </c>
    </row>
  </sheetData>
  <hyperlinks>
    <hyperlink ref="E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"/>
    </sheetView>
  </sheetViews>
  <sheetFormatPr defaultColWidth="9.109375" defaultRowHeight="12" x14ac:dyDescent="0.3"/>
  <cols>
    <col min="1" max="1" width="37" style="19" customWidth="1"/>
    <col min="2" max="3" width="10.6640625" style="19" customWidth="1"/>
    <col min="4" max="16384" width="9.109375" style="19"/>
  </cols>
  <sheetData>
    <row r="1" spans="1:5" ht="28.5" customHeight="1" x14ac:dyDescent="0.3">
      <c r="A1" s="18" t="s">
        <v>134</v>
      </c>
    </row>
    <row r="2" spans="1:5" s="2" customFormat="1" ht="34.200000000000003" customHeight="1" x14ac:dyDescent="0.3">
      <c r="A2" s="20" t="s">
        <v>0</v>
      </c>
      <c r="B2" s="6" t="s">
        <v>88</v>
      </c>
      <c r="C2" s="6" t="s">
        <v>37</v>
      </c>
      <c r="E2" s="3" t="s">
        <v>3</v>
      </c>
    </row>
    <row r="3" spans="1:5" s="2" customFormat="1" ht="18" customHeight="1" x14ac:dyDescent="0.3">
      <c r="A3" s="33" t="s">
        <v>84</v>
      </c>
      <c r="B3" s="17">
        <v>73</v>
      </c>
      <c r="C3" s="17">
        <v>553</v>
      </c>
    </row>
    <row r="4" spans="1:5" s="2" customFormat="1" ht="18" customHeight="1" x14ac:dyDescent="0.3">
      <c r="A4" s="33" t="s">
        <v>85</v>
      </c>
      <c r="B4" s="17">
        <v>23613</v>
      </c>
      <c r="C4" s="17">
        <v>12505</v>
      </c>
    </row>
    <row r="5" spans="1:5" s="2" customFormat="1" ht="18" customHeight="1" x14ac:dyDescent="0.3">
      <c r="A5" s="33" t="s">
        <v>86</v>
      </c>
      <c r="B5" s="17">
        <v>15521</v>
      </c>
      <c r="C5" s="17">
        <v>26520</v>
      </c>
    </row>
    <row r="6" spans="1:5" s="2" customFormat="1" ht="18" customHeight="1" x14ac:dyDescent="0.3">
      <c r="A6" s="33" t="s">
        <v>79</v>
      </c>
      <c r="B6" s="17">
        <v>547</v>
      </c>
      <c r="C6" s="17">
        <v>183</v>
      </c>
    </row>
    <row r="7" spans="1:5" s="2" customFormat="1" ht="18" customHeight="1" x14ac:dyDescent="0.3">
      <c r="A7" s="33" t="s">
        <v>78</v>
      </c>
      <c r="B7" s="17">
        <v>6606</v>
      </c>
      <c r="C7" s="17">
        <v>2895</v>
      </c>
    </row>
    <row r="8" spans="1:5" s="2" customFormat="1" ht="18" customHeight="1" x14ac:dyDescent="0.3">
      <c r="A8" s="33" t="s">
        <v>87</v>
      </c>
      <c r="B8" s="17">
        <v>463</v>
      </c>
      <c r="C8" s="17">
        <v>249</v>
      </c>
    </row>
  </sheetData>
  <hyperlinks>
    <hyperlink ref="E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12" sqref="C12"/>
    </sheetView>
  </sheetViews>
  <sheetFormatPr defaultColWidth="9.109375" defaultRowHeight="12" x14ac:dyDescent="0.3"/>
  <cols>
    <col min="1" max="1" width="37" style="19" customWidth="1"/>
    <col min="2" max="3" width="10.6640625" style="19" customWidth="1"/>
    <col min="4" max="16384" width="9.109375" style="19"/>
  </cols>
  <sheetData>
    <row r="1" spans="1:5" ht="28.5" customHeight="1" x14ac:dyDescent="0.3">
      <c r="A1" s="18" t="s">
        <v>145</v>
      </c>
    </row>
    <row r="2" spans="1:5" s="2" customFormat="1" ht="34.200000000000003" customHeight="1" x14ac:dyDescent="0.3">
      <c r="A2" s="20" t="s">
        <v>0</v>
      </c>
      <c r="B2" s="6" t="s">
        <v>71</v>
      </c>
      <c r="C2" s="6" t="s">
        <v>89</v>
      </c>
      <c r="E2" s="3" t="s">
        <v>3</v>
      </c>
    </row>
    <row r="3" spans="1:5" s="2" customFormat="1" ht="18" customHeight="1" x14ac:dyDescent="0.3">
      <c r="A3" s="33" t="s">
        <v>116</v>
      </c>
      <c r="B3" s="17">
        <v>4839</v>
      </c>
      <c r="C3" s="17">
        <v>2124</v>
      </c>
    </row>
    <row r="4" spans="1:5" s="2" customFormat="1" ht="18" customHeight="1" x14ac:dyDescent="0.3">
      <c r="A4" s="33" t="s">
        <v>117</v>
      </c>
      <c r="B4" s="17">
        <v>1649</v>
      </c>
      <c r="C4" s="17">
        <v>511</v>
      </c>
    </row>
    <row r="5" spans="1:5" s="2" customFormat="1" ht="18" customHeight="1" x14ac:dyDescent="0.3">
      <c r="A5" s="33" t="s">
        <v>118</v>
      </c>
      <c r="B5" s="17">
        <v>1231</v>
      </c>
      <c r="C5" s="17">
        <v>291</v>
      </c>
    </row>
    <row r="6" spans="1:5" s="2" customFormat="1" ht="18" customHeight="1" x14ac:dyDescent="0.3">
      <c r="A6" s="33" t="s">
        <v>119</v>
      </c>
      <c r="B6" s="17">
        <v>1162</v>
      </c>
      <c r="C6" s="17">
        <v>304</v>
      </c>
    </row>
    <row r="7" spans="1:5" s="2" customFormat="1" ht="18" customHeight="1" x14ac:dyDescent="0.3">
      <c r="A7" s="33" t="s">
        <v>120</v>
      </c>
      <c r="B7" s="17">
        <v>1012</v>
      </c>
      <c r="C7" s="17">
        <v>493</v>
      </c>
    </row>
    <row r="8" spans="1:5" s="2" customFormat="1" ht="18" customHeight="1" x14ac:dyDescent="0.3">
      <c r="A8" s="33" t="s">
        <v>121</v>
      </c>
      <c r="B8" s="17">
        <v>770</v>
      </c>
      <c r="C8" s="17">
        <v>187</v>
      </c>
    </row>
    <row r="9" spans="1:5" s="2" customFormat="1" ht="18" customHeight="1" x14ac:dyDescent="0.3">
      <c r="A9" s="33" t="s">
        <v>90</v>
      </c>
      <c r="B9" s="17">
        <v>306</v>
      </c>
      <c r="C9" s="17">
        <v>67</v>
      </c>
    </row>
    <row r="10" spans="1:5" s="2" customFormat="1" ht="18" customHeight="1" x14ac:dyDescent="0.3">
      <c r="A10" s="33" t="s">
        <v>122</v>
      </c>
      <c r="B10" s="17">
        <v>180</v>
      </c>
      <c r="C10" s="17">
        <v>54</v>
      </c>
    </row>
    <row r="11" spans="1:5" s="2" customFormat="1" ht="18" customHeight="1" x14ac:dyDescent="0.3">
      <c r="A11" s="33" t="s">
        <v>123</v>
      </c>
      <c r="B11" s="17">
        <v>140</v>
      </c>
      <c r="C11" s="17">
        <v>40</v>
      </c>
    </row>
    <row r="12" spans="1:5" s="4" customFormat="1" ht="18" customHeight="1" x14ac:dyDescent="0.3">
      <c r="A12" s="36" t="s">
        <v>91</v>
      </c>
      <c r="B12" s="16">
        <v>11289</v>
      </c>
      <c r="C12" s="16">
        <v>4071</v>
      </c>
    </row>
    <row r="14" spans="1:5" x14ac:dyDescent="0.3">
      <c r="A14" s="2" t="s">
        <v>83</v>
      </c>
    </row>
  </sheetData>
  <hyperlinks>
    <hyperlink ref="E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ColWidth="9.109375" defaultRowHeight="12" x14ac:dyDescent="0.3"/>
  <cols>
    <col min="1" max="1" width="38.88671875" style="19" customWidth="1"/>
    <col min="2" max="2" width="13" style="19" customWidth="1"/>
    <col min="3" max="16384" width="9.109375" style="19"/>
  </cols>
  <sheetData>
    <row r="1" spans="1:4" ht="28.5" customHeight="1" x14ac:dyDescent="0.3">
      <c r="A1" s="18" t="s">
        <v>135</v>
      </c>
    </row>
    <row r="2" spans="1:4" s="2" customFormat="1" ht="46.2" customHeight="1" x14ac:dyDescent="0.3">
      <c r="A2" s="20" t="s">
        <v>0</v>
      </c>
      <c r="B2" s="21" t="s">
        <v>99</v>
      </c>
      <c r="D2" s="3" t="s">
        <v>3</v>
      </c>
    </row>
    <row r="3" spans="1:4" s="4" customFormat="1" ht="18" customHeight="1" x14ac:dyDescent="0.3">
      <c r="A3" s="36" t="s">
        <v>98</v>
      </c>
      <c r="B3" s="16">
        <v>28674.14</v>
      </c>
    </row>
    <row r="4" spans="1:4" s="2" customFormat="1" ht="18" customHeight="1" x14ac:dyDescent="0.3">
      <c r="A4" s="11" t="s">
        <v>92</v>
      </c>
      <c r="B4" s="17">
        <v>5825.26</v>
      </c>
    </row>
    <row r="5" spans="1:4" s="2" customFormat="1" ht="18" customHeight="1" x14ac:dyDescent="0.3">
      <c r="A5" s="11" t="s">
        <v>93</v>
      </c>
      <c r="B5" s="17">
        <v>14691.8</v>
      </c>
    </row>
    <row r="6" spans="1:4" s="2" customFormat="1" ht="18" customHeight="1" x14ac:dyDescent="0.3">
      <c r="A6" s="11" t="s">
        <v>94</v>
      </c>
      <c r="B6" s="17">
        <v>744.6</v>
      </c>
    </row>
    <row r="7" spans="1:4" s="2" customFormat="1" ht="18" customHeight="1" x14ac:dyDescent="0.3">
      <c r="A7" s="11" t="s">
        <v>95</v>
      </c>
      <c r="B7" s="17">
        <v>29.57</v>
      </c>
    </row>
    <row r="8" spans="1:4" s="2" customFormat="1" ht="18" customHeight="1" x14ac:dyDescent="0.3">
      <c r="A8" s="11" t="s">
        <v>77</v>
      </c>
      <c r="B8" s="17">
        <v>287.74</v>
      </c>
    </row>
    <row r="9" spans="1:4" s="2" customFormat="1" ht="18" customHeight="1" x14ac:dyDescent="0.3">
      <c r="A9" s="11" t="s">
        <v>80</v>
      </c>
      <c r="B9" s="17">
        <v>3286.46</v>
      </c>
    </row>
    <row r="10" spans="1:4" s="2" customFormat="1" ht="18" customHeight="1" x14ac:dyDescent="0.3">
      <c r="A10" s="11" t="s">
        <v>81</v>
      </c>
      <c r="B10" s="17">
        <v>3064.77</v>
      </c>
    </row>
    <row r="11" spans="1:4" s="2" customFormat="1" ht="18" customHeight="1" x14ac:dyDescent="0.3">
      <c r="A11" s="11" t="s">
        <v>96</v>
      </c>
      <c r="B11" s="17">
        <v>500.44000000000005</v>
      </c>
    </row>
    <row r="12" spans="1:4" s="2" customFormat="1" ht="18" customHeight="1" x14ac:dyDescent="0.3">
      <c r="A12" s="11" t="s">
        <v>97</v>
      </c>
      <c r="B12" s="17">
        <v>243.5</v>
      </c>
    </row>
  </sheetData>
  <hyperlinks>
    <hyperlink ref="D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B6" sqref="B6"/>
    </sheetView>
  </sheetViews>
  <sheetFormatPr defaultColWidth="9.109375" defaultRowHeight="12" x14ac:dyDescent="0.3"/>
  <cols>
    <col min="1" max="1" width="38.88671875" style="19" customWidth="1"/>
    <col min="2" max="3" width="13" style="19" customWidth="1"/>
    <col min="4" max="16384" width="9.109375" style="19"/>
  </cols>
  <sheetData>
    <row r="1" spans="1:5" ht="28.5" customHeight="1" x14ac:dyDescent="0.3">
      <c r="A1" s="18" t="s">
        <v>147</v>
      </c>
    </row>
    <row r="2" spans="1:5" s="2" customFormat="1" ht="46.2" customHeight="1" x14ac:dyDescent="0.3">
      <c r="A2" s="20" t="s">
        <v>0</v>
      </c>
      <c r="B2" s="21" t="s">
        <v>76</v>
      </c>
      <c r="C2" s="39" t="s">
        <v>65</v>
      </c>
      <c r="E2" s="3" t="s">
        <v>3</v>
      </c>
    </row>
    <row r="3" spans="1:5" s="2" customFormat="1" ht="18" customHeight="1" x14ac:dyDescent="0.3">
      <c r="A3" s="33" t="s">
        <v>107</v>
      </c>
      <c r="B3" s="17">
        <v>3482.25</v>
      </c>
      <c r="C3" s="17">
        <v>2624.55</v>
      </c>
    </row>
    <row r="4" spans="1:5" s="2" customFormat="1" ht="18" customHeight="1" x14ac:dyDescent="0.3">
      <c r="A4" s="33" t="s">
        <v>108</v>
      </c>
      <c r="B4" s="17">
        <v>11014.61</v>
      </c>
      <c r="C4" s="17">
        <v>6006.13</v>
      </c>
    </row>
    <row r="5" spans="1:5" s="2" customFormat="1" ht="18" customHeight="1" x14ac:dyDescent="0.3">
      <c r="A5" s="33" t="s">
        <v>109</v>
      </c>
      <c r="B5" s="17">
        <v>3651.91</v>
      </c>
      <c r="C5" s="17">
        <v>1894.69</v>
      </c>
    </row>
    <row r="6" spans="1:5" x14ac:dyDescent="0.3">
      <c r="B6" s="59"/>
    </row>
  </sheetData>
  <hyperlinks>
    <hyperlink ref="E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pane xSplit="1" ySplit="3" topLeftCell="B8" activePane="bottomRight" state="frozen"/>
      <selection pane="topRight" activeCell="B1" sqref="B1"/>
      <selection pane="bottomLeft" activeCell="A4" sqref="A4"/>
      <selection pane="bottomRight" activeCell="A2" sqref="A2:A3"/>
    </sheetView>
  </sheetViews>
  <sheetFormatPr defaultColWidth="9.109375" defaultRowHeight="11.4" x14ac:dyDescent="0.3"/>
  <cols>
    <col min="1" max="1" width="33.21875" style="2" customWidth="1"/>
    <col min="2" max="6" width="10.6640625" style="2" customWidth="1"/>
    <col min="7" max="7" width="12.88671875" style="2" customWidth="1"/>
    <col min="8" max="8" width="21" style="2" customWidth="1"/>
    <col min="9" max="9" width="15.109375" style="2" customWidth="1"/>
    <col min="10" max="16384" width="9.109375" style="2"/>
  </cols>
  <sheetData>
    <row r="1" spans="1:8" ht="28.5" customHeight="1" x14ac:dyDescent="0.3">
      <c r="A1" s="1" t="s">
        <v>17</v>
      </c>
    </row>
    <row r="2" spans="1:8" ht="19.2" customHeight="1" x14ac:dyDescent="0.3">
      <c r="A2" s="54" t="s">
        <v>0</v>
      </c>
      <c r="B2" s="6">
        <v>2015</v>
      </c>
      <c r="C2" s="6">
        <v>2020</v>
      </c>
      <c r="D2" s="6">
        <v>2023</v>
      </c>
      <c r="E2" s="55">
        <v>2024</v>
      </c>
      <c r="F2" s="56"/>
      <c r="H2" s="3" t="s">
        <v>3</v>
      </c>
    </row>
    <row r="3" spans="1:8" s="4" customFormat="1" ht="24" customHeight="1" x14ac:dyDescent="0.3">
      <c r="A3" s="54"/>
      <c r="B3" s="55" t="s">
        <v>12</v>
      </c>
      <c r="C3" s="55"/>
      <c r="D3" s="55"/>
      <c r="E3" s="55"/>
      <c r="F3" s="12" t="s">
        <v>128</v>
      </c>
    </row>
    <row r="4" spans="1:8" ht="18" customHeight="1" x14ac:dyDescent="0.3">
      <c r="A4" s="57" t="s">
        <v>18</v>
      </c>
      <c r="B4" s="57"/>
      <c r="C4" s="57"/>
      <c r="D4" s="57"/>
      <c r="E4" s="57"/>
      <c r="F4" s="57"/>
    </row>
    <row r="5" spans="1:8" ht="18" customHeight="1" x14ac:dyDescent="0.3">
      <c r="A5" s="14" t="s">
        <v>19</v>
      </c>
      <c r="B5" s="7" t="s">
        <v>20</v>
      </c>
      <c r="C5" s="16">
        <v>1357</v>
      </c>
      <c r="D5" s="16">
        <v>1321</v>
      </c>
      <c r="E5" s="16">
        <v>1303</v>
      </c>
      <c r="F5" s="41">
        <f>E5/D5*100</f>
        <v>98.637395912187742</v>
      </c>
      <c r="G5" s="42"/>
    </row>
    <row r="6" spans="1:8" ht="18" customHeight="1" x14ac:dyDescent="0.3">
      <c r="A6" s="24" t="s">
        <v>21</v>
      </c>
      <c r="B6" s="7">
        <v>17</v>
      </c>
      <c r="C6" s="7">
        <v>27</v>
      </c>
      <c r="D6" s="7">
        <v>31</v>
      </c>
      <c r="E6" s="7">
        <v>32</v>
      </c>
      <c r="F6" s="41">
        <f>E6/D6*100</f>
        <v>103.2258064516129</v>
      </c>
    </row>
    <row r="7" spans="1:8" ht="18" customHeight="1" x14ac:dyDescent="0.3">
      <c r="A7" s="14" t="s">
        <v>22</v>
      </c>
      <c r="B7" s="16">
        <v>50622</v>
      </c>
      <c r="C7" s="7" t="s">
        <v>23</v>
      </c>
      <c r="D7" s="7" t="s">
        <v>23</v>
      </c>
      <c r="E7" s="7" t="s">
        <v>23</v>
      </c>
      <c r="F7" s="8" t="s">
        <v>23</v>
      </c>
    </row>
    <row r="8" spans="1:8" ht="18" customHeight="1" x14ac:dyDescent="0.3">
      <c r="A8" s="14" t="s">
        <v>24</v>
      </c>
      <c r="B8" s="16">
        <v>59715</v>
      </c>
      <c r="C8" s="16">
        <v>71102</v>
      </c>
      <c r="D8" s="16">
        <v>75230</v>
      </c>
      <c r="E8" s="16">
        <v>72514</v>
      </c>
      <c r="F8" s="41">
        <f>E8/D8*100</f>
        <v>96.389738136381766</v>
      </c>
    </row>
    <row r="9" spans="1:8" ht="18" customHeight="1" x14ac:dyDescent="0.3">
      <c r="A9" s="24" t="s">
        <v>25</v>
      </c>
      <c r="B9" s="7"/>
      <c r="C9" s="7"/>
      <c r="D9" s="7"/>
      <c r="E9" s="7"/>
      <c r="F9" s="8"/>
    </row>
    <row r="10" spans="1:8" ht="18" customHeight="1" x14ac:dyDescent="0.3">
      <c r="A10" s="24" t="s">
        <v>26</v>
      </c>
      <c r="B10" s="7">
        <v>314</v>
      </c>
      <c r="C10" s="7">
        <v>498</v>
      </c>
      <c r="D10" s="7">
        <v>693</v>
      </c>
      <c r="E10" s="7">
        <v>791</v>
      </c>
      <c r="F10" s="41">
        <f t="shared" ref="F10:F12" si="0">E10/D10*100</f>
        <v>114.14141414141415</v>
      </c>
    </row>
    <row r="11" spans="1:8" ht="18" customHeight="1" x14ac:dyDescent="0.3">
      <c r="A11" s="24" t="s">
        <v>27</v>
      </c>
      <c r="B11" s="16">
        <v>21132</v>
      </c>
      <c r="C11" s="16">
        <v>18274</v>
      </c>
      <c r="D11" s="16">
        <v>19582</v>
      </c>
      <c r="E11" s="16">
        <v>18790</v>
      </c>
      <c r="F11" s="41">
        <f t="shared" si="0"/>
        <v>95.955469308548672</v>
      </c>
    </row>
    <row r="12" spans="1:8" ht="18" customHeight="1" x14ac:dyDescent="0.3">
      <c r="A12" s="24" t="s">
        <v>28</v>
      </c>
      <c r="B12" s="16">
        <v>5276</v>
      </c>
      <c r="C12" s="16">
        <v>18652</v>
      </c>
      <c r="D12" s="16">
        <v>20569</v>
      </c>
      <c r="E12" s="16">
        <v>20002</v>
      </c>
      <c r="F12" s="41">
        <f t="shared" si="0"/>
        <v>97.243424570956293</v>
      </c>
    </row>
    <row r="13" spans="1:8" ht="18" customHeight="1" x14ac:dyDescent="0.3">
      <c r="A13" s="53" t="s">
        <v>29</v>
      </c>
      <c r="B13" s="53"/>
      <c r="C13" s="53"/>
      <c r="D13" s="53"/>
      <c r="E13" s="53"/>
      <c r="F13" s="53"/>
    </row>
    <row r="14" spans="1:8" ht="18" customHeight="1" x14ac:dyDescent="0.3">
      <c r="A14" s="13" t="s">
        <v>19</v>
      </c>
      <c r="B14" s="9">
        <v>540</v>
      </c>
      <c r="C14" s="9">
        <v>614</v>
      </c>
      <c r="D14" s="9">
        <v>638</v>
      </c>
      <c r="E14" s="9">
        <v>643</v>
      </c>
      <c r="F14" s="30">
        <f t="shared" ref="F14:F28" si="1">E14/D14*100</f>
        <v>100.78369905956113</v>
      </c>
    </row>
    <row r="15" spans="1:8" ht="18" customHeight="1" x14ac:dyDescent="0.3">
      <c r="A15" s="11" t="s">
        <v>21</v>
      </c>
      <c r="B15" s="9">
        <v>17</v>
      </c>
      <c r="C15" s="9">
        <v>22</v>
      </c>
      <c r="D15" s="9">
        <v>25</v>
      </c>
      <c r="E15" s="9">
        <v>26</v>
      </c>
      <c r="F15" s="30">
        <f t="shared" si="1"/>
        <v>104</v>
      </c>
    </row>
    <row r="16" spans="1:8" ht="18" customHeight="1" x14ac:dyDescent="0.3">
      <c r="A16" s="13" t="s">
        <v>24</v>
      </c>
      <c r="B16" s="17">
        <v>42791</v>
      </c>
      <c r="C16" s="17">
        <v>51235</v>
      </c>
      <c r="D16" s="17">
        <v>54321</v>
      </c>
      <c r="E16" s="17">
        <v>52734</v>
      </c>
      <c r="F16" s="30">
        <f t="shared" si="1"/>
        <v>97.078477936709561</v>
      </c>
    </row>
    <row r="17" spans="1:6" ht="18" customHeight="1" x14ac:dyDescent="0.3">
      <c r="A17" s="11" t="s">
        <v>25</v>
      </c>
      <c r="B17" s="9"/>
      <c r="C17" s="9"/>
      <c r="D17" s="9"/>
      <c r="E17" s="9"/>
      <c r="F17" s="10"/>
    </row>
    <row r="18" spans="1:6" ht="18" customHeight="1" x14ac:dyDescent="0.3">
      <c r="A18" s="11" t="s">
        <v>26</v>
      </c>
      <c r="B18" s="9">
        <v>314</v>
      </c>
      <c r="C18" s="9">
        <v>439</v>
      </c>
      <c r="D18" s="9">
        <v>608</v>
      </c>
      <c r="E18" s="9">
        <v>687</v>
      </c>
      <c r="F18" s="30">
        <f t="shared" si="1"/>
        <v>112.99342105263158</v>
      </c>
    </row>
    <row r="19" spans="1:6" ht="18" customHeight="1" x14ac:dyDescent="0.3">
      <c r="A19" s="11" t="s">
        <v>27</v>
      </c>
      <c r="B19" s="17">
        <v>13214</v>
      </c>
      <c r="C19" s="17">
        <v>13444</v>
      </c>
      <c r="D19" s="17">
        <v>14511</v>
      </c>
      <c r="E19" s="17">
        <v>14096</v>
      </c>
      <c r="F19" s="30">
        <f t="shared" si="1"/>
        <v>97.140100613327817</v>
      </c>
    </row>
    <row r="20" spans="1:6" ht="18" customHeight="1" x14ac:dyDescent="0.3">
      <c r="A20" s="11" t="s">
        <v>28</v>
      </c>
      <c r="B20" s="17">
        <v>2909</v>
      </c>
      <c r="C20" s="17">
        <v>10563</v>
      </c>
      <c r="D20" s="17">
        <v>12073</v>
      </c>
      <c r="E20" s="17">
        <v>11921</v>
      </c>
      <c r="F20" s="30">
        <f t="shared" si="1"/>
        <v>98.740992296860767</v>
      </c>
    </row>
    <row r="21" spans="1:6" ht="18" customHeight="1" x14ac:dyDescent="0.3">
      <c r="A21" s="53" t="s">
        <v>30</v>
      </c>
      <c r="B21" s="53"/>
      <c r="C21" s="53"/>
      <c r="D21" s="53"/>
      <c r="E21" s="53"/>
      <c r="F21" s="53"/>
    </row>
    <row r="22" spans="1:6" ht="18" customHeight="1" x14ac:dyDescent="0.3">
      <c r="A22" s="13" t="s">
        <v>19</v>
      </c>
      <c r="B22" s="9">
        <v>688</v>
      </c>
      <c r="C22" s="9">
        <v>645</v>
      </c>
      <c r="D22" s="9">
        <v>602</v>
      </c>
      <c r="E22" s="9">
        <v>587</v>
      </c>
      <c r="F22" s="30">
        <f t="shared" si="1"/>
        <v>97.50830564784053</v>
      </c>
    </row>
    <row r="23" spans="1:6" ht="18" customHeight="1" x14ac:dyDescent="0.3">
      <c r="A23" s="11" t="s">
        <v>21</v>
      </c>
      <c r="B23" s="9">
        <v>5</v>
      </c>
      <c r="C23" s="9">
        <v>5</v>
      </c>
      <c r="D23" s="9">
        <v>6</v>
      </c>
      <c r="E23" s="9">
        <v>6</v>
      </c>
      <c r="F23" s="30">
        <f t="shared" si="1"/>
        <v>100</v>
      </c>
    </row>
    <row r="24" spans="1:6" ht="18" customHeight="1" x14ac:dyDescent="0.3">
      <c r="A24" s="13" t="s">
        <v>24</v>
      </c>
      <c r="B24" s="17">
        <v>14800</v>
      </c>
      <c r="C24" s="17">
        <v>18111</v>
      </c>
      <c r="D24" s="17">
        <v>19550</v>
      </c>
      <c r="E24" s="17">
        <v>18636</v>
      </c>
      <c r="F24" s="30">
        <f t="shared" si="1"/>
        <v>95.324808184143222</v>
      </c>
    </row>
    <row r="25" spans="1:6" ht="18" customHeight="1" x14ac:dyDescent="0.3">
      <c r="A25" s="11" t="s">
        <v>25</v>
      </c>
      <c r="B25" s="9"/>
      <c r="C25" s="9"/>
      <c r="D25" s="9"/>
      <c r="E25" s="9"/>
      <c r="F25" s="10"/>
    </row>
    <row r="26" spans="1:6" ht="18" customHeight="1" x14ac:dyDescent="0.3">
      <c r="A26" s="11" t="s">
        <v>26</v>
      </c>
      <c r="B26" s="9">
        <v>44</v>
      </c>
      <c r="C26" s="9">
        <v>59</v>
      </c>
      <c r="D26" s="9">
        <v>85</v>
      </c>
      <c r="E26" s="9">
        <v>104</v>
      </c>
      <c r="F26" s="30">
        <f t="shared" si="1"/>
        <v>122.35294117647059</v>
      </c>
    </row>
    <row r="27" spans="1:6" s="4" customFormat="1" ht="18" customHeight="1" x14ac:dyDescent="0.3">
      <c r="A27" s="11" t="s">
        <v>27</v>
      </c>
      <c r="B27" s="17">
        <v>7649</v>
      </c>
      <c r="C27" s="17">
        <v>4477</v>
      </c>
      <c r="D27" s="17">
        <v>4843</v>
      </c>
      <c r="E27" s="17">
        <v>4491</v>
      </c>
      <c r="F27" s="30">
        <f t="shared" si="1"/>
        <v>92.731777823663023</v>
      </c>
    </row>
    <row r="28" spans="1:6" s="4" customFormat="1" ht="18" customHeight="1" x14ac:dyDescent="0.3">
      <c r="A28" s="11" t="s">
        <v>28</v>
      </c>
      <c r="B28" s="17">
        <v>2325</v>
      </c>
      <c r="C28" s="17">
        <v>8000</v>
      </c>
      <c r="D28" s="17">
        <v>8429</v>
      </c>
      <c r="E28" s="17">
        <v>8041</v>
      </c>
      <c r="F28" s="30">
        <f t="shared" si="1"/>
        <v>95.396844228259582</v>
      </c>
    </row>
    <row r="29" spans="1:6" x14ac:dyDescent="0.3">
      <c r="B29" s="5"/>
    </row>
  </sheetData>
  <sortState ref="A4:H19">
    <sortCondition ref="A4:A19"/>
  </sortState>
  <mergeCells count="6">
    <mergeCell ref="A21:F21"/>
    <mergeCell ref="A2:A3"/>
    <mergeCell ref="B3:E3"/>
    <mergeCell ref="E2:F2"/>
    <mergeCell ref="A4:F4"/>
    <mergeCell ref="A13:F13"/>
  </mergeCells>
  <hyperlinks>
    <hyperlink ref="H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1" sqref="E11"/>
    </sheetView>
  </sheetViews>
  <sheetFormatPr defaultColWidth="9.109375" defaultRowHeight="11.4" x14ac:dyDescent="0.3"/>
  <cols>
    <col min="1" max="1" width="33.21875" style="2" customWidth="1"/>
    <col min="2" max="6" width="10.6640625" style="2" customWidth="1"/>
    <col min="7" max="7" width="12.88671875" style="2" customWidth="1"/>
    <col min="8" max="8" width="21" style="2" customWidth="1"/>
    <col min="9" max="9" width="15.109375" style="2" customWidth="1"/>
    <col min="10" max="16384" width="9.109375" style="2"/>
  </cols>
  <sheetData>
    <row r="1" spans="1:8" ht="28.5" customHeight="1" x14ac:dyDescent="0.3">
      <c r="A1" s="1" t="s">
        <v>32</v>
      </c>
    </row>
    <row r="2" spans="1:8" ht="19.2" customHeight="1" x14ac:dyDescent="0.3">
      <c r="A2" s="54" t="s">
        <v>0</v>
      </c>
      <c r="B2" s="6" t="s">
        <v>15</v>
      </c>
      <c r="C2" s="6" t="s">
        <v>16</v>
      </c>
      <c r="D2" s="6" t="s">
        <v>110</v>
      </c>
      <c r="E2" s="55" t="s">
        <v>129</v>
      </c>
      <c r="F2" s="56"/>
      <c r="H2" s="3" t="s">
        <v>3</v>
      </c>
    </row>
    <row r="3" spans="1:8" s="4" customFormat="1" ht="24" customHeight="1" x14ac:dyDescent="0.3">
      <c r="A3" s="54"/>
      <c r="B3" s="55" t="s">
        <v>12</v>
      </c>
      <c r="C3" s="55"/>
      <c r="D3" s="55"/>
      <c r="E3" s="55"/>
      <c r="F3" s="22" t="s">
        <v>130</v>
      </c>
    </row>
    <row r="4" spans="1:8" ht="18" customHeight="1" x14ac:dyDescent="0.3">
      <c r="A4" s="13" t="s">
        <v>33</v>
      </c>
      <c r="B4" s="9">
        <v>971</v>
      </c>
      <c r="C4" s="9">
        <v>934</v>
      </c>
      <c r="D4" s="9">
        <v>891</v>
      </c>
      <c r="E4" s="9">
        <v>885</v>
      </c>
      <c r="F4" s="30">
        <f>E4/D4*100</f>
        <v>99.326599326599336</v>
      </c>
    </row>
    <row r="5" spans="1:8" ht="18" customHeight="1" x14ac:dyDescent="0.3">
      <c r="A5" s="11" t="s">
        <v>21</v>
      </c>
      <c r="B5" s="9">
        <v>36</v>
      </c>
      <c r="C5" s="9">
        <v>43</v>
      </c>
      <c r="D5" s="9">
        <v>43</v>
      </c>
      <c r="E5" s="9">
        <v>43</v>
      </c>
      <c r="F5" s="30">
        <f t="shared" ref="F5:F11" si="0">E5/D5*100</f>
        <v>100</v>
      </c>
    </row>
    <row r="6" spans="1:8" ht="18" customHeight="1" x14ac:dyDescent="0.3">
      <c r="A6" s="13" t="s">
        <v>34</v>
      </c>
      <c r="B6" s="17">
        <v>8099</v>
      </c>
      <c r="C6" s="17">
        <v>11848</v>
      </c>
      <c r="D6" s="17">
        <v>10110</v>
      </c>
      <c r="E6" s="17">
        <v>10529</v>
      </c>
      <c r="F6" s="30">
        <f t="shared" si="0"/>
        <v>104.14441147378832</v>
      </c>
    </row>
    <row r="7" spans="1:8" ht="18" customHeight="1" x14ac:dyDescent="0.3">
      <c r="A7" s="13" t="s">
        <v>35</v>
      </c>
      <c r="B7" s="17">
        <v>135232</v>
      </c>
      <c r="C7" s="17">
        <v>161344</v>
      </c>
      <c r="D7" s="17">
        <v>150852</v>
      </c>
      <c r="E7" s="17">
        <v>160116</v>
      </c>
      <c r="F7" s="30">
        <f t="shared" si="0"/>
        <v>106.14111844721978</v>
      </c>
    </row>
    <row r="8" spans="1:8" ht="18" customHeight="1" x14ac:dyDescent="0.3">
      <c r="A8" s="11" t="s">
        <v>25</v>
      </c>
      <c r="B8" s="9"/>
      <c r="C8" s="9"/>
      <c r="D8" s="9"/>
      <c r="E8" s="9"/>
      <c r="F8" s="30"/>
    </row>
    <row r="9" spans="1:8" ht="18" customHeight="1" x14ac:dyDescent="0.3">
      <c r="A9" s="15" t="s">
        <v>26</v>
      </c>
      <c r="B9" s="17">
        <v>1066</v>
      </c>
      <c r="C9" s="17">
        <v>2074</v>
      </c>
      <c r="D9" s="17">
        <v>2387</v>
      </c>
      <c r="E9" s="17">
        <v>2561</v>
      </c>
      <c r="F9" s="30">
        <f t="shared" si="0"/>
        <v>107.28948470883954</v>
      </c>
    </row>
    <row r="10" spans="1:8" s="4" customFormat="1" ht="18" customHeight="1" x14ac:dyDescent="0.3">
      <c r="A10" s="11" t="s">
        <v>36</v>
      </c>
      <c r="B10" s="17">
        <v>16124</v>
      </c>
      <c r="C10" s="17">
        <v>234</v>
      </c>
      <c r="D10" s="17">
        <v>213</v>
      </c>
      <c r="E10" s="17">
        <v>182</v>
      </c>
      <c r="F10" s="30">
        <f t="shared" si="0"/>
        <v>85.44600938967136</v>
      </c>
    </row>
    <row r="11" spans="1:8" s="4" customFormat="1" ht="18" customHeight="1" x14ac:dyDescent="0.3">
      <c r="A11" s="11" t="s">
        <v>37</v>
      </c>
      <c r="B11" s="17">
        <v>66488</v>
      </c>
      <c r="C11" s="17">
        <v>78568</v>
      </c>
      <c r="D11" s="17">
        <v>73100</v>
      </c>
      <c r="E11" s="17">
        <v>78021</v>
      </c>
      <c r="F11" s="30">
        <f t="shared" si="0"/>
        <v>106.73187414500684</v>
      </c>
    </row>
    <row r="12" spans="1:8" ht="18" customHeight="1" x14ac:dyDescent="0.3">
      <c r="A12" s="13" t="s">
        <v>38</v>
      </c>
      <c r="B12" s="17">
        <v>19609</v>
      </c>
      <c r="C12" s="17">
        <v>19224</v>
      </c>
      <c r="D12" s="17">
        <v>11663</v>
      </c>
      <c r="E12" s="17" t="s">
        <v>23</v>
      </c>
      <c r="F12" s="10" t="s">
        <v>23</v>
      </c>
    </row>
    <row r="13" spans="1:8" ht="18" customHeight="1" x14ac:dyDescent="0.3">
      <c r="A13" s="11" t="s">
        <v>25</v>
      </c>
      <c r="B13" s="9"/>
      <c r="C13" s="9"/>
      <c r="D13" s="9"/>
      <c r="E13" s="9"/>
      <c r="F13" s="10"/>
    </row>
    <row r="14" spans="1:8" ht="18" customHeight="1" x14ac:dyDescent="0.3">
      <c r="A14" s="15" t="s">
        <v>26</v>
      </c>
      <c r="B14" s="9">
        <v>199</v>
      </c>
      <c r="C14" s="9">
        <v>252</v>
      </c>
      <c r="D14" s="9">
        <v>294</v>
      </c>
      <c r="E14" s="9" t="s">
        <v>23</v>
      </c>
      <c r="F14" s="10" t="s">
        <v>23</v>
      </c>
    </row>
    <row r="15" spans="1:8" ht="18" customHeight="1" x14ac:dyDescent="0.3">
      <c r="A15" s="11" t="s">
        <v>37</v>
      </c>
      <c r="B15" s="17">
        <v>9584</v>
      </c>
      <c r="C15" s="17">
        <v>9317</v>
      </c>
      <c r="D15" s="17">
        <v>5340</v>
      </c>
      <c r="E15" s="9" t="s">
        <v>23</v>
      </c>
      <c r="F15" s="10" t="s">
        <v>23</v>
      </c>
    </row>
    <row r="17" spans="1:1" x14ac:dyDescent="0.3">
      <c r="A17" s="2" t="s">
        <v>115</v>
      </c>
    </row>
  </sheetData>
  <mergeCells count="3">
    <mergeCell ref="A2:A3"/>
    <mergeCell ref="E2:F2"/>
    <mergeCell ref="B3:E3"/>
  </mergeCells>
  <hyperlinks>
    <hyperlink ref="H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pane xSplit="1" ySplit="3" topLeftCell="B42" activePane="bottomRight" state="frozen"/>
      <selection pane="topRight" activeCell="B1" sqref="B1"/>
      <selection pane="bottomLeft" activeCell="A4" sqref="A4"/>
      <selection pane="bottomRight" activeCell="I50" sqref="I50"/>
    </sheetView>
  </sheetViews>
  <sheetFormatPr defaultColWidth="9.109375" defaultRowHeight="11.4" x14ac:dyDescent="0.3"/>
  <cols>
    <col min="1" max="1" width="33.21875" style="2" customWidth="1"/>
    <col min="2" max="6" width="10.6640625" style="2" customWidth="1"/>
    <col min="7" max="7" width="12.88671875" style="2" customWidth="1"/>
    <col min="8" max="8" width="21" style="2" customWidth="1"/>
    <col min="9" max="9" width="15.109375" style="2" customWidth="1"/>
    <col min="10" max="16384" width="9.109375" style="2"/>
  </cols>
  <sheetData>
    <row r="1" spans="1:8" ht="28.5" customHeight="1" x14ac:dyDescent="0.3">
      <c r="A1" s="1" t="s">
        <v>40</v>
      </c>
    </row>
    <row r="2" spans="1:8" ht="19.2" customHeight="1" x14ac:dyDescent="0.3">
      <c r="A2" s="54" t="s">
        <v>0</v>
      </c>
      <c r="B2" s="6" t="s">
        <v>15</v>
      </c>
      <c r="C2" s="6" t="s">
        <v>16</v>
      </c>
      <c r="D2" s="6" t="s">
        <v>110</v>
      </c>
      <c r="E2" s="55" t="s">
        <v>129</v>
      </c>
      <c r="F2" s="56"/>
      <c r="H2" s="3" t="s">
        <v>3</v>
      </c>
    </row>
    <row r="3" spans="1:8" s="4" customFormat="1" ht="24" customHeight="1" x14ac:dyDescent="0.3">
      <c r="A3" s="54"/>
      <c r="B3" s="55" t="s">
        <v>12</v>
      </c>
      <c r="C3" s="55"/>
      <c r="D3" s="55"/>
      <c r="E3" s="55"/>
      <c r="F3" s="22" t="s">
        <v>130</v>
      </c>
    </row>
    <row r="4" spans="1:8" ht="18" customHeight="1" x14ac:dyDescent="0.3">
      <c r="A4" s="57" t="s">
        <v>18</v>
      </c>
      <c r="B4" s="57"/>
      <c r="C4" s="57"/>
      <c r="D4" s="57"/>
      <c r="E4" s="57"/>
      <c r="F4" s="57"/>
    </row>
    <row r="5" spans="1:8" ht="18" customHeight="1" x14ac:dyDescent="0.3">
      <c r="A5" s="14" t="s">
        <v>33</v>
      </c>
      <c r="B5" s="7">
        <v>414</v>
      </c>
      <c r="C5" s="7">
        <v>382</v>
      </c>
      <c r="D5" s="7">
        <v>393</v>
      </c>
      <c r="E5" s="7">
        <v>391</v>
      </c>
      <c r="F5" s="41">
        <f>E5/D5*100</f>
        <v>99.491094147582686</v>
      </c>
      <c r="G5" s="42">
        <f>F5-100</f>
        <v>-0.50890585241731401</v>
      </c>
      <c r="H5" s="5"/>
    </row>
    <row r="6" spans="1:8" ht="18" customHeight="1" x14ac:dyDescent="0.3">
      <c r="A6" s="24" t="s">
        <v>21</v>
      </c>
      <c r="B6" s="7">
        <v>51</v>
      </c>
      <c r="C6" s="7">
        <v>55</v>
      </c>
      <c r="D6" s="7">
        <v>57</v>
      </c>
      <c r="E6" s="7">
        <v>57</v>
      </c>
      <c r="F6" s="41">
        <f t="shared" ref="F6:F10" si="0">E6/D6*100</f>
        <v>100</v>
      </c>
    </row>
    <row r="7" spans="1:8" ht="18" customHeight="1" x14ac:dyDescent="0.3">
      <c r="A7" s="14" t="s">
        <v>35</v>
      </c>
      <c r="B7" s="16">
        <v>74504</v>
      </c>
      <c r="C7" s="16">
        <v>87897</v>
      </c>
      <c r="D7" s="16">
        <v>97001</v>
      </c>
      <c r="E7" s="16">
        <v>89728</v>
      </c>
      <c r="F7" s="41">
        <f t="shared" si="0"/>
        <v>92.50213915320461</v>
      </c>
      <c r="G7" s="42">
        <f>F7-100</f>
        <v>-7.4978608467953904</v>
      </c>
    </row>
    <row r="8" spans="1:8" ht="18" customHeight="1" x14ac:dyDescent="0.3">
      <c r="A8" s="14" t="s">
        <v>25</v>
      </c>
      <c r="B8" s="16"/>
      <c r="C8" s="16"/>
      <c r="D8" s="16"/>
      <c r="E8" s="16"/>
      <c r="F8" s="41"/>
    </row>
    <row r="9" spans="1:8" ht="18" customHeight="1" x14ac:dyDescent="0.3">
      <c r="A9" s="24" t="s">
        <v>26</v>
      </c>
      <c r="B9" s="16">
        <v>1424</v>
      </c>
      <c r="C9" s="16">
        <v>1583</v>
      </c>
      <c r="D9" s="16">
        <v>1554</v>
      </c>
      <c r="E9" s="16">
        <v>1644</v>
      </c>
      <c r="F9" s="41">
        <f t="shared" si="0"/>
        <v>105.7915057915058</v>
      </c>
    </row>
    <row r="10" spans="1:8" ht="18" customHeight="1" x14ac:dyDescent="0.3">
      <c r="A10" s="31" t="s">
        <v>37</v>
      </c>
      <c r="B10" s="16">
        <v>35620</v>
      </c>
      <c r="C10" s="16">
        <v>42116</v>
      </c>
      <c r="D10" s="16">
        <v>47108</v>
      </c>
      <c r="E10" s="16">
        <v>42905</v>
      </c>
      <c r="F10" s="41">
        <f t="shared" si="0"/>
        <v>91.077948543771754</v>
      </c>
      <c r="G10" s="42">
        <f>F10-100</f>
        <v>-8.922051456228246</v>
      </c>
      <c r="H10" s="42">
        <f>E10/E7*100</f>
        <v>47.816735021398003</v>
      </c>
    </row>
    <row r="11" spans="1:8" s="4" customFormat="1" ht="18" customHeight="1" x14ac:dyDescent="0.3">
      <c r="A11" s="24" t="s">
        <v>41</v>
      </c>
      <c r="B11" s="16" t="s">
        <v>42</v>
      </c>
      <c r="C11" s="16" t="s">
        <v>43</v>
      </c>
      <c r="D11" s="16">
        <v>18452</v>
      </c>
      <c r="E11" s="16" t="s">
        <v>23</v>
      </c>
      <c r="F11" s="8" t="s">
        <v>23</v>
      </c>
    </row>
    <row r="12" spans="1:8" ht="18" customHeight="1" x14ac:dyDescent="0.3">
      <c r="A12" s="14" t="s">
        <v>25</v>
      </c>
      <c r="B12" s="16"/>
      <c r="C12" s="16"/>
      <c r="D12" s="16"/>
      <c r="E12" s="16"/>
      <c r="F12" s="8"/>
    </row>
    <row r="13" spans="1:8" ht="18" customHeight="1" x14ac:dyDescent="0.3">
      <c r="A13" s="24" t="s">
        <v>26</v>
      </c>
      <c r="B13" s="7">
        <v>305</v>
      </c>
      <c r="C13" s="7">
        <v>298</v>
      </c>
      <c r="D13" s="7">
        <v>277</v>
      </c>
      <c r="E13" s="7" t="s">
        <v>23</v>
      </c>
      <c r="F13" s="8" t="s">
        <v>23</v>
      </c>
    </row>
    <row r="14" spans="1:8" ht="18" customHeight="1" x14ac:dyDescent="0.3">
      <c r="A14" s="24" t="s">
        <v>37</v>
      </c>
      <c r="B14" s="16">
        <v>10839</v>
      </c>
      <c r="C14" s="16">
        <v>8944</v>
      </c>
      <c r="D14" s="16">
        <v>9115</v>
      </c>
      <c r="E14" s="7" t="s">
        <v>23</v>
      </c>
      <c r="F14" s="8" t="s">
        <v>23</v>
      </c>
    </row>
    <row r="15" spans="1:8" ht="18" customHeight="1" x14ac:dyDescent="0.3">
      <c r="A15" s="53" t="s">
        <v>114</v>
      </c>
      <c r="B15" s="53"/>
      <c r="C15" s="53"/>
      <c r="D15" s="53"/>
      <c r="E15" s="53"/>
      <c r="F15" s="53"/>
    </row>
    <row r="16" spans="1:8" ht="18" customHeight="1" x14ac:dyDescent="0.3">
      <c r="A16" s="13" t="s">
        <v>33</v>
      </c>
      <c r="B16" s="9">
        <v>121</v>
      </c>
      <c r="C16" s="9">
        <v>117</v>
      </c>
      <c r="D16" s="9">
        <v>122</v>
      </c>
      <c r="E16" s="9">
        <v>121</v>
      </c>
      <c r="F16" s="30">
        <f>E16/D16*100</f>
        <v>99.180327868852459</v>
      </c>
      <c r="G16" s="42">
        <f>F16-100</f>
        <v>-0.81967213114754145</v>
      </c>
    </row>
    <row r="17" spans="1:9" ht="18" customHeight="1" x14ac:dyDescent="0.3">
      <c r="A17" s="11" t="s">
        <v>44</v>
      </c>
      <c r="B17" s="9">
        <v>94</v>
      </c>
      <c r="C17" s="9" t="s">
        <v>23</v>
      </c>
      <c r="D17" s="9" t="s">
        <v>23</v>
      </c>
      <c r="E17" s="9" t="s">
        <v>23</v>
      </c>
      <c r="F17" s="10" t="s">
        <v>23</v>
      </c>
    </row>
    <row r="18" spans="1:9" ht="18" customHeight="1" x14ac:dyDescent="0.3">
      <c r="A18" s="15" t="s">
        <v>26</v>
      </c>
      <c r="B18" s="17">
        <v>45</v>
      </c>
      <c r="C18" s="17">
        <v>50</v>
      </c>
      <c r="D18" s="17">
        <v>50</v>
      </c>
      <c r="E18" s="17">
        <v>50</v>
      </c>
      <c r="F18" s="30">
        <f>E18/D18*100</f>
        <v>100</v>
      </c>
      <c r="G18" s="5"/>
    </row>
    <row r="19" spans="1:9" ht="18" customHeight="1" x14ac:dyDescent="0.3">
      <c r="A19" s="13" t="s">
        <v>35</v>
      </c>
      <c r="B19" s="17">
        <v>8797</v>
      </c>
      <c r="C19" s="17">
        <v>9687</v>
      </c>
      <c r="D19" s="17">
        <v>10361</v>
      </c>
      <c r="E19" s="17">
        <v>10213</v>
      </c>
      <c r="F19" s="30">
        <f>E19/D19*100</f>
        <v>98.571566451114762</v>
      </c>
      <c r="G19" s="42">
        <f>F19-100</f>
        <v>-1.4284335488852378</v>
      </c>
    </row>
    <row r="20" spans="1:9" ht="18" customHeight="1" x14ac:dyDescent="0.3">
      <c r="A20" s="11" t="s">
        <v>45</v>
      </c>
      <c r="B20" s="17">
        <v>8182</v>
      </c>
      <c r="C20" s="9" t="s">
        <v>23</v>
      </c>
      <c r="D20" s="9" t="s">
        <v>23</v>
      </c>
      <c r="E20" s="9" t="s">
        <v>23</v>
      </c>
      <c r="F20" s="10" t="s">
        <v>23</v>
      </c>
    </row>
    <row r="21" spans="1:9" ht="18" customHeight="1" x14ac:dyDescent="0.3">
      <c r="A21" s="15" t="s">
        <v>26</v>
      </c>
      <c r="B21" s="17">
        <v>1303</v>
      </c>
      <c r="C21" s="17">
        <v>1401</v>
      </c>
      <c r="D21" s="17">
        <v>1272</v>
      </c>
      <c r="E21" s="17">
        <v>1369</v>
      </c>
      <c r="F21" s="30">
        <f>E21/D21*100</f>
        <v>107.62578616352201</v>
      </c>
    </row>
    <row r="22" spans="1:9" s="4" customFormat="1" ht="18" customHeight="1" x14ac:dyDescent="0.3">
      <c r="A22" s="11" t="s">
        <v>37</v>
      </c>
      <c r="B22" s="17">
        <v>2411</v>
      </c>
      <c r="C22" s="17">
        <v>2698</v>
      </c>
      <c r="D22" s="17">
        <v>3123</v>
      </c>
      <c r="E22" s="17">
        <v>3144</v>
      </c>
      <c r="F22" s="30">
        <f>E22/D22*100</f>
        <v>100.67243035542748</v>
      </c>
      <c r="H22" s="47">
        <f>E22/E19*100</f>
        <v>30.784294526583768</v>
      </c>
    </row>
    <row r="23" spans="1:9" ht="18" customHeight="1" x14ac:dyDescent="0.3">
      <c r="A23" s="13" t="s">
        <v>41</v>
      </c>
      <c r="B23" s="17" t="s">
        <v>46</v>
      </c>
      <c r="C23" s="17" t="s">
        <v>47</v>
      </c>
      <c r="D23" s="17">
        <v>2392</v>
      </c>
      <c r="E23" s="17" t="s">
        <v>23</v>
      </c>
      <c r="F23" s="10" t="s">
        <v>23</v>
      </c>
    </row>
    <row r="24" spans="1:9" ht="18" customHeight="1" x14ac:dyDescent="0.3">
      <c r="A24" s="11" t="s">
        <v>45</v>
      </c>
      <c r="B24" s="17">
        <v>2570</v>
      </c>
      <c r="C24" s="9" t="s">
        <v>23</v>
      </c>
      <c r="D24" s="9" t="s">
        <v>23</v>
      </c>
      <c r="E24" s="9" t="s">
        <v>23</v>
      </c>
      <c r="F24" s="10" t="s">
        <v>23</v>
      </c>
    </row>
    <row r="25" spans="1:9" ht="18" customHeight="1" x14ac:dyDescent="0.3">
      <c r="A25" s="15" t="s">
        <v>26</v>
      </c>
      <c r="B25" s="9">
        <v>294</v>
      </c>
      <c r="C25" s="9">
        <v>270</v>
      </c>
      <c r="D25" s="9">
        <v>250</v>
      </c>
      <c r="E25" s="9" t="s">
        <v>23</v>
      </c>
      <c r="F25" s="10" t="s">
        <v>23</v>
      </c>
    </row>
    <row r="26" spans="1:9" ht="18" customHeight="1" x14ac:dyDescent="0.3">
      <c r="A26" s="11" t="s">
        <v>37</v>
      </c>
      <c r="B26" s="17">
        <v>772</v>
      </c>
      <c r="C26" s="17">
        <v>545</v>
      </c>
      <c r="D26" s="17">
        <v>708</v>
      </c>
      <c r="E26" s="9" t="s">
        <v>23</v>
      </c>
      <c r="F26" s="10" t="s">
        <v>23</v>
      </c>
    </row>
    <row r="27" spans="1:9" ht="18" customHeight="1" x14ac:dyDescent="0.3">
      <c r="A27" s="53" t="s">
        <v>48</v>
      </c>
      <c r="B27" s="53"/>
      <c r="C27" s="53"/>
      <c r="D27" s="53"/>
      <c r="E27" s="53"/>
      <c r="F27" s="53"/>
    </row>
    <row r="28" spans="1:9" ht="18" customHeight="1" x14ac:dyDescent="0.3">
      <c r="A28" s="13" t="s">
        <v>33</v>
      </c>
      <c r="B28" s="9" t="s">
        <v>23</v>
      </c>
      <c r="C28" s="9">
        <v>7</v>
      </c>
      <c r="D28" s="9">
        <v>16</v>
      </c>
      <c r="E28" s="9">
        <v>17</v>
      </c>
      <c r="F28" s="30">
        <f>E28/D28*100</f>
        <v>106.25</v>
      </c>
    </row>
    <row r="29" spans="1:9" ht="18" customHeight="1" x14ac:dyDescent="0.3">
      <c r="A29" s="33" t="s">
        <v>35</v>
      </c>
      <c r="B29" s="9" t="s">
        <v>23</v>
      </c>
      <c r="C29" s="9">
        <v>136</v>
      </c>
      <c r="D29" s="9">
        <v>746</v>
      </c>
      <c r="E29" s="9">
        <v>730</v>
      </c>
      <c r="F29" s="30">
        <f>E29/D29*100</f>
        <v>97.855227882037525</v>
      </c>
      <c r="G29" s="42">
        <f>F29-100</f>
        <v>-2.144772117962475</v>
      </c>
    </row>
    <row r="30" spans="1:9" ht="18" customHeight="1" x14ac:dyDescent="0.3">
      <c r="A30" s="11" t="s">
        <v>49</v>
      </c>
      <c r="B30" s="17" t="s">
        <v>23</v>
      </c>
      <c r="C30" s="17">
        <v>29</v>
      </c>
      <c r="D30" s="17">
        <v>196</v>
      </c>
      <c r="E30" s="17">
        <v>183</v>
      </c>
      <c r="F30" s="30">
        <f>E30/D30*100</f>
        <v>93.367346938775512</v>
      </c>
      <c r="G30" s="42">
        <f>F30-100</f>
        <v>-6.6326530612244881</v>
      </c>
      <c r="H30" s="42">
        <f>E30/E29*100</f>
        <v>25.068493150684933</v>
      </c>
      <c r="I30" s="42">
        <f>H30-100</f>
        <v>-74.93150684931507</v>
      </c>
    </row>
    <row r="31" spans="1:9" ht="18" customHeight="1" x14ac:dyDescent="0.3">
      <c r="A31" s="13" t="s">
        <v>41</v>
      </c>
      <c r="B31" s="17" t="s">
        <v>23</v>
      </c>
      <c r="C31" s="17" t="s">
        <v>23</v>
      </c>
      <c r="D31" s="17">
        <v>518</v>
      </c>
      <c r="E31" s="17" t="s">
        <v>23</v>
      </c>
      <c r="F31" s="10" t="s">
        <v>23</v>
      </c>
    </row>
    <row r="32" spans="1:9" ht="18" customHeight="1" x14ac:dyDescent="0.3">
      <c r="A32" s="11" t="s">
        <v>49</v>
      </c>
      <c r="B32" s="9" t="s">
        <v>23</v>
      </c>
      <c r="C32" s="9" t="s">
        <v>23</v>
      </c>
      <c r="D32" s="9">
        <v>142</v>
      </c>
      <c r="E32" s="9" t="s">
        <v>23</v>
      </c>
      <c r="F32" s="10" t="s">
        <v>23</v>
      </c>
    </row>
    <row r="33" spans="1:8" ht="18" customHeight="1" x14ac:dyDescent="0.3">
      <c r="A33" s="53" t="s">
        <v>113</v>
      </c>
      <c r="B33" s="53"/>
      <c r="C33" s="53"/>
      <c r="D33" s="53"/>
      <c r="E33" s="53"/>
      <c r="F33" s="53"/>
    </row>
    <row r="34" spans="1:8" s="4" customFormat="1" ht="18" customHeight="1" x14ac:dyDescent="0.3">
      <c r="A34" s="33" t="s">
        <v>33</v>
      </c>
      <c r="B34" s="17">
        <v>143</v>
      </c>
      <c r="C34" s="17">
        <v>136</v>
      </c>
      <c r="D34" s="17">
        <v>144</v>
      </c>
      <c r="E34" s="17">
        <v>142</v>
      </c>
      <c r="F34" s="30">
        <f>E34/D34*100</f>
        <v>98.611111111111114</v>
      </c>
      <c r="G34" s="46">
        <f>F34-100</f>
        <v>-1.3888888888888857</v>
      </c>
    </row>
    <row r="35" spans="1:8" ht="18" customHeight="1" x14ac:dyDescent="0.3">
      <c r="A35" s="11" t="s">
        <v>21</v>
      </c>
      <c r="B35" s="17">
        <v>3</v>
      </c>
      <c r="C35" s="17">
        <v>3</v>
      </c>
      <c r="D35" s="17">
        <v>5</v>
      </c>
      <c r="E35" s="17">
        <v>5</v>
      </c>
      <c r="F35" s="30">
        <f>E35/D35*100</f>
        <v>100</v>
      </c>
    </row>
    <row r="36" spans="1:8" ht="18" customHeight="1" x14ac:dyDescent="0.3">
      <c r="A36" s="33" t="s">
        <v>35</v>
      </c>
      <c r="B36" s="17">
        <v>33976</v>
      </c>
      <c r="C36" s="17">
        <v>39490</v>
      </c>
      <c r="D36" s="17">
        <v>45696</v>
      </c>
      <c r="E36" s="17">
        <v>42041</v>
      </c>
      <c r="F36" s="30">
        <f>E36/D36*100</f>
        <v>92.001488095238088</v>
      </c>
    </row>
    <row r="37" spans="1:8" ht="18" customHeight="1" x14ac:dyDescent="0.3">
      <c r="A37" s="15" t="s">
        <v>25</v>
      </c>
      <c r="B37" s="9"/>
      <c r="C37" s="9"/>
      <c r="D37" s="9"/>
      <c r="E37" s="9"/>
      <c r="F37" s="30"/>
    </row>
    <row r="38" spans="1:8" ht="18" customHeight="1" x14ac:dyDescent="0.3">
      <c r="A38" s="43" t="s">
        <v>26</v>
      </c>
      <c r="B38" s="17">
        <v>35</v>
      </c>
      <c r="C38" s="17">
        <v>95</v>
      </c>
      <c r="D38" s="17">
        <v>189</v>
      </c>
      <c r="E38" s="9">
        <v>187</v>
      </c>
      <c r="F38" s="30">
        <f>E38/D38*100</f>
        <v>98.941798941798936</v>
      </c>
      <c r="G38" s="42">
        <f>F38-100</f>
        <v>-1.0582010582010639</v>
      </c>
    </row>
    <row r="39" spans="1:8" ht="18" customHeight="1" x14ac:dyDescent="0.3">
      <c r="A39" s="32" t="s">
        <v>37</v>
      </c>
      <c r="B39" s="44">
        <v>21383</v>
      </c>
      <c r="C39" s="44">
        <v>25210</v>
      </c>
      <c r="D39" s="44">
        <v>29108</v>
      </c>
      <c r="E39" s="44">
        <v>26520</v>
      </c>
      <c r="F39" s="30">
        <f>E39/D39*100</f>
        <v>91.108973478081623</v>
      </c>
      <c r="G39" s="42">
        <f>F39-100</f>
        <v>-8.8910265219183771</v>
      </c>
      <c r="H39" s="42">
        <f>E39/E36*100</f>
        <v>63.081277800242617</v>
      </c>
    </row>
    <row r="40" spans="1:8" ht="18" customHeight="1" x14ac:dyDescent="0.3">
      <c r="A40" s="23" t="s">
        <v>41</v>
      </c>
      <c r="B40" s="17">
        <v>12303</v>
      </c>
      <c r="C40" s="9" t="s">
        <v>50</v>
      </c>
      <c r="D40" s="17">
        <v>9137</v>
      </c>
      <c r="E40" s="9" t="s">
        <v>23</v>
      </c>
      <c r="F40" s="10" t="s">
        <v>23</v>
      </c>
    </row>
    <row r="41" spans="1:8" ht="18" customHeight="1" x14ac:dyDescent="0.3">
      <c r="A41" s="11" t="s">
        <v>25</v>
      </c>
      <c r="B41" s="9"/>
      <c r="C41" s="9"/>
      <c r="D41" s="9"/>
      <c r="E41" s="9"/>
      <c r="F41" s="10"/>
    </row>
    <row r="42" spans="1:8" ht="18" customHeight="1" x14ac:dyDescent="0.3">
      <c r="A42" s="15" t="s">
        <v>26</v>
      </c>
      <c r="B42" s="17">
        <v>11</v>
      </c>
      <c r="C42" s="17">
        <v>6</v>
      </c>
      <c r="D42" s="17">
        <v>10</v>
      </c>
      <c r="E42" s="17" t="s">
        <v>23</v>
      </c>
      <c r="F42" s="10" t="s">
        <v>23</v>
      </c>
    </row>
    <row r="43" spans="1:8" ht="18" customHeight="1" x14ac:dyDescent="0.3">
      <c r="A43" s="11" t="s">
        <v>37</v>
      </c>
      <c r="B43" s="17">
        <v>7767</v>
      </c>
      <c r="C43" s="17">
        <v>5839</v>
      </c>
      <c r="D43" s="17">
        <v>5867</v>
      </c>
      <c r="E43" s="17" t="s">
        <v>39</v>
      </c>
      <c r="F43" s="10" t="s">
        <v>23</v>
      </c>
    </row>
    <row r="44" spans="1:8" ht="18" customHeight="1" x14ac:dyDescent="0.3">
      <c r="A44" s="53" t="s">
        <v>112</v>
      </c>
      <c r="B44" s="53"/>
      <c r="C44" s="53"/>
      <c r="D44" s="53"/>
      <c r="E44" s="53"/>
      <c r="F44" s="53"/>
    </row>
    <row r="45" spans="1:8" ht="18" customHeight="1" x14ac:dyDescent="0.3">
      <c r="A45" s="33" t="s">
        <v>33</v>
      </c>
      <c r="B45" s="17">
        <v>144</v>
      </c>
      <c r="C45" s="17">
        <v>117</v>
      </c>
      <c r="D45" s="17">
        <v>107</v>
      </c>
      <c r="E45" s="17">
        <v>107</v>
      </c>
      <c r="F45" s="30">
        <f>E45/D45*100</f>
        <v>100</v>
      </c>
    </row>
    <row r="46" spans="1:8" s="4" customFormat="1" ht="18" customHeight="1" x14ac:dyDescent="0.3">
      <c r="A46" s="11" t="s">
        <v>21</v>
      </c>
      <c r="B46" s="17">
        <v>3</v>
      </c>
      <c r="C46" s="17">
        <v>2</v>
      </c>
      <c r="D46" s="17">
        <v>2</v>
      </c>
      <c r="E46" s="17">
        <v>2</v>
      </c>
      <c r="F46" s="30">
        <f>E46/D46*100</f>
        <v>100</v>
      </c>
    </row>
    <row r="47" spans="1:8" ht="18" customHeight="1" x14ac:dyDescent="0.3">
      <c r="A47" s="33" t="s">
        <v>35</v>
      </c>
      <c r="B47" s="17">
        <v>31050</v>
      </c>
      <c r="C47" s="17">
        <v>37846</v>
      </c>
      <c r="D47" s="17">
        <v>39563</v>
      </c>
      <c r="E47" s="17">
        <v>36118</v>
      </c>
      <c r="F47" s="30">
        <f>E47/D47*100</f>
        <v>91.292369132775576</v>
      </c>
      <c r="G47" s="42">
        <f>F47-100</f>
        <v>-8.7076308672244238</v>
      </c>
    </row>
    <row r="48" spans="1:8" ht="18" customHeight="1" x14ac:dyDescent="0.3">
      <c r="A48" s="11" t="s">
        <v>25</v>
      </c>
      <c r="B48" s="9"/>
      <c r="C48" s="9"/>
      <c r="D48" s="9"/>
      <c r="E48" s="9"/>
      <c r="F48" s="30"/>
    </row>
    <row r="49" spans="1:9" ht="18" customHeight="1" x14ac:dyDescent="0.3">
      <c r="A49" s="15" t="s">
        <v>26</v>
      </c>
      <c r="B49" s="9">
        <v>86</v>
      </c>
      <c r="C49" s="9">
        <v>87</v>
      </c>
      <c r="D49" s="9">
        <v>93</v>
      </c>
      <c r="E49" s="9">
        <v>88</v>
      </c>
      <c r="F49" s="30">
        <f>E49/D49*100</f>
        <v>94.623655913978496</v>
      </c>
      <c r="G49" s="42">
        <f>F49-100</f>
        <v>-5.3763440860215042</v>
      </c>
    </row>
    <row r="50" spans="1:9" ht="18" customHeight="1" x14ac:dyDescent="0.3">
      <c r="A50" s="11" t="s">
        <v>37</v>
      </c>
      <c r="B50" s="17">
        <v>11310</v>
      </c>
      <c r="C50" s="17">
        <v>13587</v>
      </c>
      <c r="D50" s="17">
        <v>14125</v>
      </c>
      <c r="E50" s="17">
        <v>12505</v>
      </c>
      <c r="F50" s="30">
        <f>E50/D50*100</f>
        <v>88.530973451327426</v>
      </c>
      <c r="G50" s="42">
        <f>F50-100</f>
        <v>-11.469026548672574</v>
      </c>
      <c r="H50" s="42">
        <f>E50/E47*100</f>
        <v>34.622625837532532</v>
      </c>
      <c r="I50" s="42">
        <f>H50-100</f>
        <v>-65.377374162467476</v>
      </c>
    </row>
    <row r="51" spans="1:9" ht="18" customHeight="1" x14ac:dyDescent="0.3">
      <c r="A51" s="34" t="s">
        <v>41</v>
      </c>
      <c r="B51" s="17">
        <v>6318</v>
      </c>
      <c r="C51" s="9" t="s">
        <v>51</v>
      </c>
      <c r="D51" s="17">
        <v>6310</v>
      </c>
      <c r="E51" s="9" t="s">
        <v>23</v>
      </c>
      <c r="F51" s="10" t="s">
        <v>23</v>
      </c>
    </row>
    <row r="52" spans="1:9" ht="18" customHeight="1" x14ac:dyDescent="0.3">
      <c r="A52" s="34" t="s">
        <v>25</v>
      </c>
      <c r="B52" s="40"/>
      <c r="C52" s="9"/>
      <c r="D52" s="9"/>
      <c r="E52" s="9"/>
      <c r="F52" s="10"/>
    </row>
    <row r="53" spans="1:9" ht="18" customHeight="1" x14ac:dyDescent="0.3">
      <c r="A53" s="43" t="s">
        <v>26</v>
      </c>
      <c r="B53" s="9" t="s">
        <v>52</v>
      </c>
      <c r="C53" s="9">
        <v>22</v>
      </c>
      <c r="D53" s="9">
        <v>17</v>
      </c>
      <c r="E53" s="9" t="s">
        <v>23</v>
      </c>
      <c r="F53" s="10" t="s">
        <v>23</v>
      </c>
    </row>
    <row r="54" spans="1:9" ht="18" customHeight="1" x14ac:dyDescent="0.3">
      <c r="A54" s="32" t="s">
        <v>37</v>
      </c>
      <c r="B54" s="17">
        <v>2199</v>
      </c>
      <c r="C54" s="17">
        <v>2471</v>
      </c>
      <c r="D54" s="17">
        <v>2326</v>
      </c>
      <c r="E54" s="17" t="s">
        <v>23</v>
      </c>
      <c r="F54" s="10" t="s">
        <v>23</v>
      </c>
    </row>
    <row r="55" spans="1:9" ht="18" customHeight="1" x14ac:dyDescent="0.3">
      <c r="A55" s="53" t="s">
        <v>53</v>
      </c>
      <c r="B55" s="53"/>
      <c r="C55" s="53"/>
      <c r="D55" s="53"/>
      <c r="E55" s="53"/>
      <c r="F55" s="53"/>
    </row>
    <row r="56" spans="1:9" ht="18" customHeight="1" x14ac:dyDescent="0.3">
      <c r="A56" s="33" t="s">
        <v>33</v>
      </c>
      <c r="B56" s="9">
        <v>6</v>
      </c>
      <c r="C56" s="9">
        <v>5</v>
      </c>
      <c r="D56" s="9">
        <v>4</v>
      </c>
      <c r="E56" s="9">
        <v>4</v>
      </c>
      <c r="F56" s="30">
        <f>E56/D56*100</f>
        <v>100</v>
      </c>
    </row>
    <row r="57" spans="1:9" ht="18" customHeight="1" x14ac:dyDescent="0.3">
      <c r="A57" s="33" t="s">
        <v>35</v>
      </c>
      <c r="B57" s="17">
        <v>681</v>
      </c>
      <c r="C57" s="17">
        <v>738</v>
      </c>
      <c r="D57" s="17">
        <v>635</v>
      </c>
      <c r="E57" s="17">
        <v>626</v>
      </c>
      <c r="F57" s="30">
        <f>E57/D57*100</f>
        <v>98.582677165354326</v>
      </c>
      <c r="G57" s="42">
        <f>F57-100</f>
        <v>-1.4173228346456739</v>
      </c>
    </row>
    <row r="58" spans="1:9" s="4" customFormat="1" ht="18" customHeight="1" x14ac:dyDescent="0.3">
      <c r="A58" s="11" t="s">
        <v>49</v>
      </c>
      <c r="B58" s="17">
        <v>516</v>
      </c>
      <c r="C58" s="17">
        <v>592</v>
      </c>
      <c r="D58" s="17">
        <v>556</v>
      </c>
      <c r="E58" s="17">
        <v>553</v>
      </c>
      <c r="F58" s="30">
        <f>E58/D58*100</f>
        <v>99.460431654676256</v>
      </c>
      <c r="G58" s="42">
        <f>F58-100</f>
        <v>-0.53956834532374387</v>
      </c>
      <c r="H58" s="47">
        <f>E58/E57*100</f>
        <v>88.33865814696486</v>
      </c>
    </row>
    <row r="59" spans="1:9" ht="18" customHeight="1" x14ac:dyDescent="0.3">
      <c r="A59" s="13" t="s">
        <v>41</v>
      </c>
      <c r="B59" s="17">
        <v>129</v>
      </c>
      <c r="C59" s="17">
        <v>111</v>
      </c>
      <c r="D59" s="17">
        <v>95</v>
      </c>
      <c r="E59" s="17" t="s">
        <v>23</v>
      </c>
      <c r="F59" s="10" t="s">
        <v>23</v>
      </c>
    </row>
    <row r="60" spans="1:9" ht="18" customHeight="1" x14ac:dyDescent="0.3">
      <c r="A60" s="11" t="s">
        <v>49</v>
      </c>
      <c r="B60" s="9">
        <v>101</v>
      </c>
      <c r="C60" s="9">
        <v>89</v>
      </c>
      <c r="D60" s="9">
        <v>72</v>
      </c>
      <c r="E60" s="9" t="s">
        <v>23</v>
      </c>
      <c r="F60" s="10" t="s">
        <v>23</v>
      </c>
    </row>
    <row r="62" spans="1:9" x14ac:dyDescent="0.3">
      <c r="A62" s="2" t="s">
        <v>111</v>
      </c>
    </row>
  </sheetData>
  <mergeCells count="9">
    <mergeCell ref="A33:F33"/>
    <mergeCell ref="A44:F44"/>
    <mergeCell ref="A55:F55"/>
    <mergeCell ref="A2:A3"/>
    <mergeCell ref="E2:F2"/>
    <mergeCell ref="B3:E3"/>
    <mergeCell ref="A4:F4"/>
    <mergeCell ref="A15:F15"/>
    <mergeCell ref="A27:F27"/>
  </mergeCells>
  <hyperlinks>
    <hyperlink ref="H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9" sqref="B9"/>
    </sheetView>
  </sheetViews>
  <sheetFormatPr defaultColWidth="9.109375" defaultRowHeight="11.4" x14ac:dyDescent="0.3"/>
  <cols>
    <col min="1" max="1" width="33.21875" style="2" customWidth="1"/>
    <col min="2" max="6" width="10.6640625" style="2" customWidth="1"/>
    <col min="7" max="7" width="12.88671875" style="2" customWidth="1"/>
    <col min="8" max="8" width="21" style="2" customWidth="1"/>
    <col min="9" max="9" width="15.109375" style="2" customWidth="1"/>
    <col min="10" max="16384" width="9.109375" style="2"/>
  </cols>
  <sheetData>
    <row r="1" spans="1:8" ht="28.5" customHeight="1" x14ac:dyDescent="0.3">
      <c r="A1" s="1" t="s">
        <v>54</v>
      </c>
    </row>
    <row r="2" spans="1:8" ht="19.2" customHeight="1" x14ac:dyDescent="0.3">
      <c r="A2" s="54" t="s">
        <v>0</v>
      </c>
      <c r="B2" s="6" t="s">
        <v>15</v>
      </c>
      <c r="C2" s="6" t="s">
        <v>16</v>
      </c>
      <c r="D2" s="6" t="s">
        <v>110</v>
      </c>
      <c r="E2" s="55" t="s">
        <v>129</v>
      </c>
      <c r="F2" s="56"/>
      <c r="H2" s="3" t="s">
        <v>3</v>
      </c>
    </row>
    <row r="3" spans="1:8" s="4" customFormat="1" ht="24" customHeight="1" x14ac:dyDescent="0.3">
      <c r="A3" s="54"/>
      <c r="B3" s="55" t="s">
        <v>12</v>
      </c>
      <c r="C3" s="55"/>
      <c r="D3" s="55"/>
      <c r="E3" s="55"/>
      <c r="F3" s="22" t="s">
        <v>130</v>
      </c>
    </row>
    <row r="4" spans="1:8" ht="18" customHeight="1" x14ac:dyDescent="0.3">
      <c r="A4" s="33" t="s">
        <v>33</v>
      </c>
      <c r="B4" s="9">
        <v>148</v>
      </c>
      <c r="C4" s="9">
        <v>85</v>
      </c>
      <c r="D4" s="9">
        <v>69</v>
      </c>
      <c r="E4" s="9">
        <v>66</v>
      </c>
      <c r="F4" s="30">
        <f>E4/D4*100</f>
        <v>95.652173913043484</v>
      </c>
    </row>
    <row r="5" spans="1:8" ht="18" customHeight="1" x14ac:dyDescent="0.3">
      <c r="A5" s="33" t="s">
        <v>35</v>
      </c>
      <c r="B5" s="17">
        <v>17386</v>
      </c>
      <c r="C5" s="17">
        <v>11634</v>
      </c>
      <c r="D5" s="17">
        <v>10897</v>
      </c>
      <c r="E5" s="17">
        <v>11289</v>
      </c>
      <c r="F5" s="30">
        <f t="shared" ref="F5:F6" si="0">E5/D5*100</f>
        <v>103.59732036340277</v>
      </c>
    </row>
    <row r="6" spans="1:8" s="4" customFormat="1" ht="18" customHeight="1" x14ac:dyDescent="0.3">
      <c r="A6" s="11" t="s">
        <v>49</v>
      </c>
      <c r="B6" s="17">
        <v>12205</v>
      </c>
      <c r="C6" s="17">
        <v>8695</v>
      </c>
      <c r="D6" s="17">
        <v>8382</v>
      </c>
      <c r="E6" s="17">
        <v>8659</v>
      </c>
      <c r="F6" s="30">
        <f t="shared" si="0"/>
        <v>103.30470054879504</v>
      </c>
    </row>
    <row r="7" spans="1:8" ht="18" customHeight="1" x14ac:dyDescent="0.3">
      <c r="A7" s="13" t="s">
        <v>41</v>
      </c>
      <c r="B7" s="49">
        <v>5448</v>
      </c>
      <c r="C7" s="17" t="s">
        <v>55</v>
      </c>
      <c r="D7" s="17">
        <v>4071</v>
      </c>
      <c r="E7" s="17" t="s">
        <v>23</v>
      </c>
      <c r="F7" s="10" t="s">
        <v>23</v>
      </c>
    </row>
    <row r="8" spans="1:8" ht="18" customHeight="1" x14ac:dyDescent="0.3">
      <c r="A8" s="11" t="s">
        <v>49</v>
      </c>
      <c r="B8" s="17">
        <v>3999</v>
      </c>
      <c r="C8" s="17">
        <v>2847</v>
      </c>
      <c r="D8" s="17">
        <v>3468</v>
      </c>
      <c r="E8" s="9" t="s">
        <v>23</v>
      </c>
      <c r="F8" s="10" t="s">
        <v>23</v>
      </c>
    </row>
    <row r="10" spans="1:8" x14ac:dyDescent="0.3">
      <c r="C10" s="58" t="s">
        <v>140</v>
      </c>
      <c r="D10" s="58"/>
    </row>
    <row r="11" spans="1:8" ht="45.6" x14ac:dyDescent="0.3">
      <c r="A11" s="48" t="s">
        <v>136</v>
      </c>
      <c r="C11" s="2" t="s">
        <v>142</v>
      </c>
      <c r="D11" s="2" t="s">
        <v>141</v>
      </c>
    </row>
    <row r="12" spans="1:8" x14ac:dyDescent="0.3">
      <c r="A12" s="2" t="s">
        <v>137</v>
      </c>
      <c r="B12" s="5">
        <f>'Tablica 1.'!E12</f>
        <v>20002</v>
      </c>
    </row>
    <row r="13" spans="1:8" x14ac:dyDescent="0.3">
      <c r="A13" s="2" t="s">
        <v>138</v>
      </c>
      <c r="B13" s="5">
        <f>'Tablica 2.'!E7</f>
        <v>160116</v>
      </c>
    </row>
    <row r="14" spans="1:8" x14ac:dyDescent="0.3">
      <c r="A14" s="2" t="s">
        <v>139</v>
      </c>
      <c r="B14" s="2">
        <f>[1]Arkusz1!$O$7</f>
        <v>106059</v>
      </c>
    </row>
    <row r="15" spans="1:8" x14ac:dyDescent="0.3">
      <c r="B15" s="5">
        <f>SUM(B12:B14)</f>
        <v>286177</v>
      </c>
      <c r="C15" s="2">
        <v>2003475</v>
      </c>
      <c r="D15" s="2">
        <v>1996440</v>
      </c>
    </row>
    <row r="16" spans="1:8" x14ac:dyDescent="0.3">
      <c r="B16" s="42">
        <f>B15/B22*100</f>
        <v>100.76583967718537</v>
      </c>
      <c r="C16" s="42">
        <f>B15/C15*100</f>
        <v>14.284031495276956</v>
      </c>
      <c r="D16" s="42">
        <f>B15/D15*100</f>
        <v>14.334365170002606</v>
      </c>
    </row>
    <row r="18" spans="1:4" ht="45.6" x14ac:dyDescent="0.3">
      <c r="A18" s="48" t="s">
        <v>136</v>
      </c>
      <c r="C18" s="2" t="s">
        <v>143</v>
      </c>
      <c r="D18" s="2" t="s">
        <v>144</v>
      </c>
    </row>
    <row r="19" spans="1:4" x14ac:dyDescent="0.3">
      <c r="A19" s="2" t="s">
        <v>137</v>
      </c>
      <c r="B19" s="5">
        <f>'Tablica 1.'!D12</f>
        <v>20569</v>
      </c>
    </row>
    <row r="20" spans="1:4" x14ac:dyDescent="0.3">
      <c r="A20" s="2" t="s">
        <v>138</v>
      </c>
      <c r="B20" s="5">
        <f>'Tablica 2.'!D7</f>
        <v>150852</v>
      </c>
    </row>
    <row r="21" spans="1:4" x14ac:dyDescent="0.3">
      <c r="A21" s="2" t="s">
        <v>139</v>
      </c>
      <c r="B21" s="2">
        <f>[2]Arkusz1!$O$7</f>
        <v>112581</v>
      </c>
    </row>
    <row r="22" spans="1:4" x14ac:dyDescent="0.3">
      <c r="B22" s="5">
        <f>SUM(B19:B21)</f>
        <v>284002</v>
      </c>
      <c r="C22" s="2">
        <v>2017807</v>
      </c>
      <c r="D22" s="2">
        <v>2011047</v>
      </c>
    </row>
  </sheetData>
  <mergeCells count="4">
    <mergeCell ref="A2:A3"/>
    <mergeCell ref="E2:F2"/>
    <mergeCell ref="B3:E3"/>
    <mergeCell ref="C10:D10"/>
  </mergeCells>
  <hyperlinks>
    <hyperlink ref="H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8" sqref="D8"/>
    </sheetView>
  </sheetViews>
  <sheetFormatPr defaultColWidth="9.109375" defaultRowHeight="11.4" x14ac:dyDescent="0.3"/>
  <cols>
    <col min="1" max="1" width="33.21875" style="2" customWidth="1"/>
    <col min="2" max="6" width="10.6640625" style="2" customWidth="1"/>
    <col min="7" max="7" width="12.88671875" style="2" customWidth="1"/>
    <col min="8" max="8" width="21" style="2" customWidth="1"/>
    <col min="9" max="9" width="15.109375" style="2" customWidth="1"/>
    <col min="10" max="16384" width="9.109375" style="2"/>
  </cols>
  <sheetData>
    <row r="1" spans="1:8" ht="28.5" customHeight="1" x14ac:dyDescent="0.3">
      <c r="A1" s="1" t="s">
        <v>56</v>
      </c>
    </row>
    <row r="2" spans="1:8" ht="19.2" customHeight="1" x14ac:dyDescent="0.3">
      <c r="A2" s="54" t="s">
        <v>0</v>
      </c>
      <c r="B2" s="6" t="s">
        <v>15</v>
      </c>
      <c r="C2" s="6" t="s">
        <v>16</v>
      </c>
      <c r="D2" s="6" t="s">
        <v>110</v>
      </c>
      <c r="E2" s="55" t="s">
        <v>129</v>
      </c>
      <c r="F2" s="56"/>
      <c r="H2" s="3" t="s">
        <v>3</v>
      </c>
    </row>
    <row r="3" spans="1:8" s="4" customFormat="1" ht="24" customHeight="1" x14ac:dyDescent="0.3">
      <c r="A3" s="54"/>
      <c r="B3" s="55" t="s">
        <v>12</v>
      </c>
      <c r="C3" s="55"/>
      <c r="D3" s="55"/>
      <c r="E3" s="55"/>
      <c r="F3" s="22" t="s">
        <v>130</v>
      </c>
    </row>
    <row r="4" spans="1:8" s="4" customFormat="1" ht="18" customHeight="1" x14ac:dyDescent="0.3">
      <c r="A4" s="36" t="s">
        <v>57</v>
      </c>
      <c r="B4" s="7" t="s">
        <v>58</v>
      </c>
      <c r="C4" s="16">
        <v>29424</v>
      </c>
      <c r="D4" s="16">
        <v>29011.06</v>
      </c>
      <c r="E4" s="16">
        <v>28674.14</v>
      </c>
      <c r="F4" s="41">
        <f>E4/D4*100</f>
        <v>98.838649811485681</v>
      </c>
    </row>
    <row r="5" spans="1:8" ht="18" customHeight="1" x14ac:dyDescent="0.3">
      <c r="A5" s="11" t="s">
        <v>59</v>
      </c>
      <c r="B5" s="17">
        <v>4727</v>
      </c>
      <c r="C5" s="17">
        <v>5735</v>
      </c>
      <c r="D5" s="17">
        <v>6408.94</v>
      </c>
      <c r="E5" s="17">
        <v>5825.26</v>
      </c>
      <c r="F5" s="30">
        <f t="shared" ref="F5:F12" si="0">E5/D5*100</f>
        <v>90.89272172933434</v>
      </c>
    </row>
    <row r="6" spans="1:8" ht="18" customHeight="1" x14ac:dyDescent="0.3">
      <c r="A6" s="11" t="s">
        <v>60</v>
      </c>
      <c r="B6" s="17">
        <v>11330</v>
      </c>
      <c r="C6" s="17">
        <v>15609</v>
      </c>
      <c r="D6" s="17">
        <v>14377.91</v>
      </c>
      <c r="E6" s="17">
        <v>14691.8</v>
      </c>
      <c r="F6" s="30">
        <f t="shared" si="0"/>
        <v>102.18314066508971</v>
      </c>
    </row>
    <row r="7" spans="1:8" ht="18" customHeight="1" x14ac:dyDescent="0.3">
      <c r="A7" s="11" t="s">
        <v>126</v>
      </c>
      <c r="B7" s="9">
        <v>915</v>
      </c>
      <c r="C7" s="17">
        <v>1069</v>
      </c>
      <c r="D7" s="17">
        <f>753.69+279.61</f>
        <v>1033.3000000000002</v>
      </c>
      <c r="E7" s="17">
        <f>744.6+287.74</f>
        <v>1032.3400000000001</v>
      </c>
      <c r="F7" s="30">
        <f t="shared" si="0"/>
        <v>99.90709377721862</v>
      </c>
    </row>
    <row r="8" spans="1:8" ht="18" customHeight="1" x14ac:dyDescent="0.3">
      <c r="A8" s="11" t="s">
        <v>61</v>
      </c>
      <c r="B8" s="9" t="s">
        <v>23</v>
      </c>
      <c r="C8" s="9">
        <v>7</v>
      </c>
      <c r="D8" s="45">
        <v>25.76</v>
      </c>
      <c r="E8" s="45">
        <v>29.57</v>
      </c>
      <c r="F8" s="30">
        <f t="shared" si="0"/>
        <v>114.79037267080744</v>
      </c>
    </row>
    <row r="9" spans="1:8" ht="18" customHeight="1" x14ac:dyDescent="0.3">
      <c r="A9" s="11" t="s">
        <v>113</v>
      </c>
      <c r="B9" s="17">
        <v>2675</v>
      </c>
      <c r="C9" s="17">
        <v>3021</v>
      </c>
      <c r="D9" s="17">
        <v>3182.31</v>
      </c>
      <c r="E9" s="17">
        <v>3286.46</v>
      </c>
      <c r="F9" s="30">
        <f t="shared" si="0"/>
        <v>103.27277983603108</v>
      </c>
    </row>
    <row r="10" spans="1:8" ht="18" customHeight="1" x14ac:dyDescent="0.3">
      <c r="A10" s="11" t="s">
        <v>125</v>
      </c>
      <c r="B10" s="17">
        <v>2775</v>
      </c>
      <c r="C10" s="17">
        <v>3173</v>
      </c>
      <c r="D10" s="17">
        <v>3231.42</v>
      </c>
      <c r="E10" s="17">
        <v>3064.77</v>
      </c>
      <c r="F10" s="30">
        <f t="shared" si="0"/>
        <v>94.842824516775906</v>
      </c>
    </row>
    <row r="11" spans="1:8" ht="18" customHeight="1" x14ac:dyDescent="0.3">
      <c r="A11" s="11" t="s">
        <v>62</v>
      </c>
      <c r="B11" s="17">
        <v>578</v>
      </c>
      <c r="C11" s="17">
        <v>557</v>
      </c>
      <c r="D11" s="17">
        <v>509.55999999999995</v>
      </c>
      <c r="E11" s="17">
        <v>500.44000000000005</v>
      </c>
      <c r="F11" s="30">
        <f t="shared" si="0"/>
        <v>98.210220582463322</v>
      </c>
    </row>
    <row r="12" spans="1:8" ht="18" customHeight="1" x14ac:dyDescent="0.3">
      <c r="A12" s="11" t="s">
        <v>63</v>
      </c>
      <c r="B12" s="17">
        <v>590</v>
      </c>
      <c r="C12" s="17">
        <v>252</v>
      </c>
      <c r="D12" s="17">
        <v>241.85999999999999</v>
      </c>
      <c r="E12" s="17">
        <v>243.5</v>
      </c>
      <c r="F12" s="30">
        <f t="shared" si="0"/>
        <v>100.67807822707353</v>
      </c>
    </row>
    <row r="14" spans="1:8" x14ac:dyDescent="0.3">
      <c r="A14" s="35" t="s">
        <v>124</v>
      </c>
    </row>
    <row r="17" spans="2:5" x14ac:dyDescent="0.3">
      <c r="B17" s="5"/>
      <c r="C17" s="5"/>
      <c r="D17" s="5"/>
      <c r="E17" s="5"/>
    </row>
  </sheetData>
  <mergeCells count="3">
    <mergeCell ref="A2:A3"/>
    <mergeCell ref="E2:F2"/>
    <mergeCell ref="B3:E3"/>
  </mergeCells>
  <hyperlinks>
    <hyperlink ref="H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2" sqref="A2"/>
    </sheetView>
  </sheetViews>
  <sheetFormatPr defaultColWidth="9.109375" defaultRowHeight="12" x14ac:dyDescent="0.3"/>
  <cols>
    <col min="1" max="1" width="33.33203125" style="19" customWidth="1"/>
    <col min="2" max="3" width="10.6640625" style="19" customWidth="1"/>
    <col min="4" max="16384" width="9.109375" style="19"/>
  </cols>
  <sheetData>
    <row r="1" spans="1:5" ht="28.5" customHeight="1" x14ac:dyDescent="0.3">
      <c r="A1" s="18" t="s">
        <v>131</v>
      </c>
    </row>
    <row r="2" spans="1:5" s="2" customFormat="1" ht="34.200000000000003" customHeight="1" x14ac:dyDescent="0.3">
      <c r="A2" s="20" t="s">
        <v>0</v>
      </c>
      <c r="B2" s="6" t="s">
        <v>64</v>
      </c>
      <c r="C2" s="6" t="s">
        <v>65</v>
      </c>
      <c r="E2" s="3" t="s">
        <v>3</v>
      </c>
    </row>
    <row r="3" spans="1:5" s="2" customFormat="1" ht="18" customHeight="1" x14ac:dyDescent="0.3">
      <c r="A3" s="33" t="s">
        <v>66</v>
      </c>
      <c r="B3" s="9">
        <v>423</v>
      </c>
      <c r="C3" s="9">
        <v>220</v>
      </c>
    </row>
    <row r="4" spans="1:5" s="2" customFormat="1" ht="36" customHeight="1" x14ac:dyDescent="0.3">
      <c r="A4" s="33" t="s">
        <v>67</v>
      </c>
      <c r="B4" s="17">
        <v>11</v>
      </c>
      <c r="C4" s="17">
        <v>62</v>
      </c>
    </row>
    <row r="5" spans="1:5" s="4" customFormat="1" ht="18" customHeight="1" x14ac:dyDescent="0.3">
      <c r="A5" s="11" t="s">
        <v>68</v>
      </c>
      <c r="B5" s="17">
        <v>78</v>
      </c>
      <c r="C5" s="17">
        <v>509</v>
      </c>
    </row>
  </sheetData>
  <hyperlinks>
    <hyperlink ref="E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2" sqref="A2"/>
    </sheetView>
  </sheetViews>
  <sheetFormatPr defaultColWidth="9.109375" defaultRowHeight="12" x14ac:dyDescent="0.3"/>
  <cols>
    <col min="1" max="1" width="33.33203125" style="19" customWidth="1"/>
    <col min="2" max="3" width="10.6640625" style="19" customWidth="1"/>
    <col min="4" max="16384" width="9.109375" style="19"/>
  </cols>
  <sheetData>
    <row r="1" spans="1:5" ht="28.5" customHeight="1" x14ac:dyDescent="0.3">
      <c r="A1" s="18" t="s">
        <v>132</v>
      </c>
    </row>
    <row r="2" spans="1:5" s="2" customFormat="1" ht="34.200000000000003" customHeight="1" x14ac:dyDescent="0.3">
      <c r="A2" s="20" t="s">
        <v>0</v>
      </c>
      <c r="B2" s="6" t="s">
        <v>69</v>
      </c>
      <c r="C2" s="6" t="s">
        <v>70</v>
      </c>
      <c r="E2" s="3" t="s">
        <v>3</v>
      </c>
    </row>
    <row r="3" spans="1:5" s="2" customFormat="1" ht="18" customHeight="1" x14ac:dyDescent="0.3">
      <c r="A3" s="33" t="s">
        <v>66</v>
      </c>
      <c r="B3" s="17">
        <v>25329</v>
      </c>
      <c r="C3" s="17">
        <v>27405</v>
      </c>
    </row>
    <row r="4" spans="1:5" s="2" customFormat="1" ht="36" customHeight="1" x14ac:dyDescent="0.3">
      <c r="A4" s="33" t="s">
        <v>67</v>
      </c>
      <c r="B4" s="17">
        <v>564</v>
      </c>
      <c r="C4" s="17">
        <v>580</v>
      </c>
    </row>
    <row r="5" spans="1:5" s="4" customFormat="1" ht="18" customHeight="1" x14ac:dyDescent="0.3">
      <c r="A5" s="11" t="s">
        <v>68</v>
      </c>
      <c r="B5" s="17">
        <v>9255</v>
      </c>
      <c r="C5" s="17">
        <v>9381</v>
      </c>
    </row>
  </sheetData>
  <hyperlinks>
    <hyperlink ref="E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2" sqref="A2"/>
    </sheetView>
  </sheetViews>
  <sheetFormatPr defaultColWidth="9.109375" defaultRowHeight="12" x14ac:dyDescent="0.3"/>
  <cols>
    <col min="1" max="1" width="33.33203125" style="19" customWidth="1"/>
    <col min="2" max="3" width="10.6640625" style="19" customWidth="1"/>
    <col min="4" max="16384" width="9.109375" style="19"/>
  </cols>
  <sheetData>
    <row r="1" spans="1:5" ht="28.5" customHeight="1" x14ac:dyDescent="0.3">
      <c r="A1" s="18" t="s">
        <v>146</v>
      </c>
    </row>
    <row r="2" spans="1:5" s="2" customFormat="1" ht="34.200000000000003" customHeight="1" x14ac:dyDescent="0.3">
      <c r="A2" s="20" t="s">
        <v>0</v>
      </c>
      <c r="B2" s="6" t="s">
        <v>76</v>
      </c>
      <c r="C2" s="6" t="s">
        <v>65</v>
      </c>
      <c r="E2" s="3" t="s">
        <v>3</v>
      </c>
    </row>
    <row r="3" spans="1:5" s="2" customFormat="1" ht="18" customHeight="1" x14ac:dyDescent="0.3">
      <c r="A3" s="11" t="s">
        <v>70</v>
      </c>
      <c r="B3" s="17">
        <v>45168</v>
      </c>
      <c r="C3" s="17">
        <v>36927</v>
      </c>
    </row>
    <row r="4" spans="1:5" s="2" customFormat="1" ht="18" customHeight="1" x14ac:dyDescent="0.3">
      <c r="A4" s="11" t="s">
        <v>72</v>
      </c>
      <c r="B4" s="17">
        <v>43271</v>
      </c>
      <c r="C4" s="17">
        <v>34750</v>
      </c>
    </row>
    <row r="5" spans="1:5" s="2" customFormat="1" ht="18" customHeight="1" x14ac:dyDescent="0.3">
      <c r="A5" s="11" t="s">
        <v>73</v>
      </c>
      <c r="B5" s="17">
        <v>11527</v>
      </c>
      <c r="C5" s="17">
        <v>9412</v>
      </c>
    </row>
    <row r="6" spans="1:5" s="2" customFormat="1" ht="12.6" x14ac:dyDescent="0.3">
      <c r="A6" s="11" t="s">
        <v>74</v>
      </c>
      <c r="B6" s="17">
        <v>10917</v>
      </c>
      <c r="C6" s="17">
        <v>8999</v>
      </c>
    </row>
  </sheetData>
  <hyperlinks>
    <hyperlink ref="E2" location="'Spis treści'!B3" display="Powrót do spisu tablic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3. Żłobki i kluby dziecięce w 2021 r._Wykresy_2021.xlsx.xlsx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STAT\piwowarczykm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80E805-28C3-4A4C-A335-FDDE622A7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49B82E-09F1-4677-84B4-C8EA6A2F6C9C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8C029B3F-2CC4-4A59-AF0D-A90575FA3373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Spis treści</vt:lpstr>
      <vt:lpstr>Tablica 1.</vt:lpstr>
      <vt:lpstr>Tablica 2.</vt:lpstr>
      <vt:lpstr>Tablica 3.</vt:lpstr>
      <vt:lpstr>Tablica 4.</vt:lpstr>
      <vt:lpstr>Tablica 5.</vt:lpstr>
      <vt:lpstr>Wykres 1.</vt:lpstr>
      <vt:lpstr>Wykres 2.</vt:lpstr>
      <vt:lpstr>Wykres 3.</vt:lpstr>
      <vt:lpstr>Wykres 4.</vt:lpstr>
      <vt:lpstr>Wykres 5.</vt:lpstr>
      <vt:lpstr>Wykres 6.</vt:lpstr>
      <vt:lpstr>Wykres 7.</vt:lpstr>
      <vt:lpstr>Wykres 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2025-10-08T11:47:36Z</dcterms:modified>
</cp:coreProperties>
</file>