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ULOTKA_Poznan\2025\"/>
    </mc:Choice>
  </mc:AlternateContent>
  <bookViews>
    <workbookView xWindow="0" yWindow="0" windowWidth="27870" windowHeight="13020" tabRatio="734"/>
  </bookViews>
  <sheets>
    <sheet name="Strona 1" sheetId="10" r:id="rId1"/>
    <sheet name="Strona 2" sheetId="11" r:id="rId2"/>
    <sheet name="Strona 3" sheetId="1" r:id="rId3"/>
    <sheet name="Strona 4" sheetId="2" r:id="rId4"/>
    <sheet name="Strona 5" sheetId="3" r:id="rId5"/>
    <sheet name="Strona 6" sheetId="4" r:id="rId6"/>
    <sheet name="Strona 7" sheetId="5" r:id="rId7"/>
    <sheet name="Strona 8" sheetId="6" r:id="rId8"/>
    <sheet name="Strona 9" sheetId="7" r:id="rId9"/>
    <sheet name="Strona 10" sheetId="8" r:id="rId10"/>
    <sheet name="Strona 11" sheetId="9" r:id="rId11"/>
  </sheets>
  <definedNames>
    <definedName name="Baza_noclegowa_turystyki">'Strona 10'!$A$23:$B$27</definedName>
    <definedName name="Poznań_w_2022_r">'Strona 1'!$A$2:$B$3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8" l="1"/>
  <c r="C21" i="8"/>
  <c r="B38" i="8" l="1"/>
  <c r="B30" i="4" l="1"/>
  <c r="B29" i="4"/>
  <c r="G130" i="11" l="1"/>
  <c r="G131" i="11"/>
  <c r="G132" i="11"/>
  <c r="E130" i="11"/>
  <c r="E131" i="11"/>
  <c r="E132" i="11"/>
  <c r="C130" i="11"/>
  <c r="C131" i="11"/>
  <c r="C132" i="11"/>
</calcChain>
</file>

<file path=xl/sharedStrings.xml><?xml version="1.0" encoding="utf-8"?>
<sst xmlns="http://schemas.openxmlformats.org/spreadsheetml/2006/main" count="371" uniqueCount="261">
  <si>
    <t>Bezrobotni zarejestrowani będący w szczególnej sytuacji na rynku pracy 
w % bezrobotnych ogółem</t>
  </si>
  <si>
    <t>Bezrobotni</t>
  </si>
  <si>
    <t>Poznań</t>
  </si>
  <si>
    <t>Wielkopolskie</t>
  </si>
  <si>
    <t>Polska</t>
  </si>
  <si>
    <t>Do 30 roku życia</t>
  </si>
  <si>
    <t>Powyżej 50 roku życia</t>
  </si>
  <si>
    <t>Długotrwale bezrobotni</t>
  </si>
  <si>
    <t>Korzystający ze świadczeń pomocy społecznej</t>
  </si>
  <si>
    <t>Posiadający co najmniej jedno dziecko do 6 roku życia</t>
  </si>
  <si>
    <t>Niepełnosprawni</t>
  </si>
  <si>
    <t>Sekcja</t>
  </si>
  <si>
    <t>Wynagrodzenie w zł</t>
  </si>
  <si>
    <t>Przemysł</t>
  </si>
  <si>
    <t>Budownictwo</t>
  </si>
  <si>
    <t>Handel, naprawa pojazdów samochodowych</t>
  </si>
  <si>
    <t>Transport i gospodarka magazynowa</t>
  </si>
  <si>
    <t>Zakwaterowanie i gastronomia</t>
  </si>
  <si>
    <t>Informacja i komunikacja</t>
  </si>
  <si>
    <t>Obsługa rynku nieruchomości</t>
  </si>
  <si>
    <t>Podmioty gospodarki narodowej według formy prawnej</t>
  </si>
  <si>
    <t>Spółki handlowe  ogółem</t>
  </si>
  <si>
    <t xml:space="preserve">Spółki cywilne </t>
  </si>
  <si>
    <t xml:space="preserve">Spółdzielnie </t>
  </si>
  <si>
    <t>Fundacje, stowarzyszenia i organizacje społeczne</t>
  </si>
  <si>
    <t>Osoby fizyczne prowadzące działalność gospodarczą</t>
  </si>
  <si>
    <t>Forma prawna</t>
  </si>
  <si>
    <t>Ogółem</t>
  </si>
  <si>
    <t>w tym:</t>
  </si>
  <si>
    <t>Dochody i wydatki budżetu miasta</t>
  </si>
  <si>
    <t>Liczba podmiotów</t>
  </si>
  <si>
    <t xml:space="preserve">OGÓŁEM </t>
  </si>
  <si>
    <t xml:space="preserve">Dochody własne </t>
  </si>
  <si>
    <t xml:space="preserve">        w tym: </t>
  </si>
  <si>
    <t xml:space="preserve">        od osób fizycznych </t>
  </si>
  <si>
    <t xml:space="preserve">Dotacje </t>
  </si>
  <si>
    <t xml:space="preserve">Subwencja ogólna z budżetu państwa </t>
  </si>
  <si>
    <t>Wyszczególnienie</t>
  </si>
  <si>
    <t>Zł</t>
  </si>
  <si>
    <t>%</t>
  </si>
  <si>
    <t>w tym:   </t>
  </si>
  <si>
    <t>Transport i łączność   </t>
  </si>
  <si>
    <t xml:space="preserve">Oświata i wychowanie   </t>
  </si>
  <si>
    <t xml:space="preserve">Kultura i ochrona dziedzictwa narodowego </t>
  </si>
  <si>
    <t>Rodzina</t>
  </si>
  <si>
    <t>Administracja publiczna</t>
  </si>
  <si>
    <t xml:space="preserve">Bezpieczeństwo publiczne i ochrona przeciwpożarowa </t>
  </si>
  <si>
    <t xml:space="preserve">DOCHODY </t>
  </si>
  <si>
    <t>WYDATKI</t>
  </si>
  <si>
    <t>Korzystający z bazy noclegowej według rodzaju obiektu</t>
  </si>
  <si>
    <t>Pozostałe obiekty</t>
  </si>
  <si>
    <t>Hostele</t>
  </si>
  <si>
    <t>Korzystający</t>
  </si>
  <si>
    <t>Obiekty</t>
  </si>
  <si>
    <r>
      <t>OGÓŁEM  </t>
    </r>
    <r>
      <rPr>
        <i/>
        <sz val="10"/>
        <color theme="1"/>
        <rFont val="Calibri"/>
        <family val="2"/>
        <charset val="238"/>
        <scheme val="minor"/>
      </rPr>
      <t> </t>
    </r>
  </si>
  <si>
    <t>Hotele</t>
  </si>
  <si>
    <t>Szkolne schroniska młodzieżowe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</si>
  <si>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</si>
  <si>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</si>
  <si>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</si>
  <si>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</si>
  <si>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</si>
  <si>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</si>
  <si>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</si>
  <si>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</si>
  <si>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</si>
  <si>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</si>
  <si>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</si>
  <si>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</si>
  <si>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</si>
  <si>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Stopa bezrobocia rejestrowanego</t>
  </si>
  <si>
    <t xml:space="preserve">                   Stan w dniu 31 grudnia</t>
  </si>
  <si>
    <t>OGÓŁEM</t>
  </si>
  <si>
    <t>0–4 lata</t>
  </si>
  <si>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</si>
  <si>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</si>
  <si>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</si>
  <si>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</si>
  <si>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</si>
  <si>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</si>
  <si>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</si>
  <si>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</si>
  <si>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</si>
  <si>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</si>
  <si>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</si>
  <si>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</si>
  <si>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</si>
  <si>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</si>
  <si>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</si>
  <si>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</si>
  <si>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Wiek przedprodukcyjny</t>
  </si>
  <si>
    <t>Wiek produkcyjny</t>
  </si>
  <si>
    <t>Wiek poprodukcyjny</t>
  </si>
  <si>
    <t>Wiek</t>
  </si>
  <si>
    <t>Ludność według ekonomicznych grup wieku</t>
  </si>
  <si>
    <t xml:space="preserve"> Ludność według płci i wieku</t>
  </si>
  <si>
    <t xml:space="preserve">Poznań 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</si>
  <si>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</si>
  <si>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</si>
  <si>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</si>
  <si>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</si>
  <si>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</si>
  <si>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</si>
  <si>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</si>
  <si>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</si>
  <si>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</si>
  <si>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</si>
  <si>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</si>
  <si>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</si>
  <si>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</si>
  <si>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</si>
  <si>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</si>
  <si>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</si>
  <si>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</si>
  <si>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Miasta</t>
  </si>
  <si>
    <t>W tym 
w przemyśle</t>
  </si>
  <si>
    <r>
      <t>Przeciętne miesięczne wynagrodzenia brutto w sektorze przedsiębiorstw</t>
    </r>
    <r>
      <rPr>
        <b/>
        <vertAlign val="superscript"/>
        <sz val="12"/>
        <color theme="1"/>
        <rFont val="Arial"/>
        <family val="2"/>
        <charset val="238"/>
      </rPr>
      <t>a</t>
    </r>
  </si>
  <si>
    <r>
      <t>Poznań na tle miast wojewódzkich - przeciętne miesięczne wynagrodzenia brutto w sektorze przedsiębiorstw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w zł</t>
    </r>
  </si>
  <si>
    <t>a W przedsiębiorstwach, w których liczba pracujących przekracza 9</t>
  </si>
  <si>
    <t>w tym przestępstwa:</t>
  </si>
  <si>
    <t>drogowe</t>
  </si>
  <si>
    <t>Ź r ó d ł o: dane Komendy Głównej Policji.</t>
  </si>
  <si>
    <t>U w a g a. Dane pobrano z Krajowego Systemu Informacji Policji.</t>
  </si>
  <si>
    <t>pozostałe</t>
  </si>
  <si>
    <t xml:space="preserve">    a  Bez czynów karalnych popełnionych przez nieletnich</t>
  </si>
  <si>
    <r>
      <t>Przestępstwa stwierdzone</t>
    </r>
    <r>
      <rPr>
        <vertAlign val="superscript"/>
        <sz val="12"/>
        <color indexed="63"/>
        <rFont val="Arial"/>
        <family val="2"/>
        <charset val="238"/>
      </rPr>
      <t xml:space="preserve">a </t>
    </r>
    <r>
      <rPr>
        <b/>
        <sz val="12"/>
        <color indexed="63"/>
        <rFont val="Arial"/>
        <family val="2"/>
        <charset val="238"/>
      </rPr>
      <t>według rodzaju przestępstw</t>
    </r>
  </si>
  <si>
    <t>Liczba</t>
  </si>
  <si>
    <t>Wypadki</t>
  </si>
  <si>
    <t>zabici</t>
  </si>
  <si>
    <t>ranni</t>
  </si>
  <si>
    <t>Kolizje</t>
  </si>
  <si>
    <t>Liczba pożarów</t>
  </si>
  <si>
    <t>Rok kwartał</t>
  </si>
  <si>
    <t>1kw</t>
  </si>
  <si>
    <t>2kw</t>
  </si>
  <si>
    <t>3kw</t>
  </si>
  <si>
    <t>4kw</t>
  </si>
  <si>
    <t>mieszkalne</t>
  </si>
  <si>
    <t>użyteczności publicznej</t>
  </si>
  <si>
    <t>produkcyjne</t>
  </si>
  <si>
    <t>magazynowe</t>
  </si>
  <si>
    <t>Środki transportu</t>
  </si>
  <si>
    <t>Uprawy, rolnictwo</t>
  </si>
  <si>
    <t>Lasy (państwowe i prywatne)</t>
  </si>
  <si>
    <t>Inne</t>
  </si>
  <si>
    <t>Ź r ó d ł o: dane Komendy Wojewódzkiej Państwowej Straży Pożarnej w Poznaniu.</t>
  </si>
  <si>
    <t>Pożary według kwartałów</t>
  </si>
  <si>
    <t>Miejsce powstania</t>
  </si>
  <si>
    <t>Pożary według miejsca powstania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</si>
  <si>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</si>
  <si>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</si>
  <si>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</si>
  <si>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</si>
  <si>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</si>
  <si>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</si>
  <si>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</si>
  <si>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</si>
  <si>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</si>
  <si>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</si>
  <si>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</si>
  <si>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</si>
  <si>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</si>
  <si>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</si>
  <si>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Oświadczenia o powierzeniu wykonywania pracy cudzoziemcom</t>
  </si>
  <si>
    <t>Obywatelstwo</t>
  </si>
  <si>
    <t>Armenia</t>
  </si>
  <si>
    <t>Białoruś</t>
  </si>
  <si>
    <t>Gruzja</t>
  </si>
  <si>
    <t>Mołdawia</t>
  </si>
  <si>
    <t>Ukraina</t>
  </si>
  <si>
    <t>Poznań 
i powiat poznański</t>
  </si>
  <si>
    <t>Studenci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</si>
  <si>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</si>
  <si>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</si>
  <si>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</si>
  <si>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</si>
  <si>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</si>
  <si>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</si>
  <si>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</si>
  <si>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</si>
  <si>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</si>
  <si>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</si>
  <si>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2010/11</t>
  </si>
  <si>
    <t>2011/12</t>
  </si>
  <si>
    <t>W tym cudzoziemcy</t>
  </si>
  <si>
    <t>Studenci uczelni</t>
  </si>
  <si>
    <t>w tym hotelowe</t>
  </si>
  <si>
    <t>Miejsca noclegowe</t>
  </si>
  <si>
    <t>w tym w obiektach hotelowych</t>
  </si>
  <si>
    <t>Baza noclegowa turystyki</t>
  </si>
  <si>
    <t>Małżeństwa zawarte na 1000 ludności</t>
  </si>
  <si>
    <t>Urodzenia żywe na 1000 ludności</t>
  </si>
  <si>
    <t>Zgony na 1000 ludności</t>
  </si>
  <si>
    <t>Zgony niemowląt na 1000 urodzeń żywych</t>
  </si>
  <si>
    <t>Przyrost naturalny na 1000 ludności</t>
  </si>
  <si>
    <t>Mieszkania oddane do użytkowania na 1000 ludności</t>
  </si>
  <si>
    <t>Poznań na tle województwa wielkopolskiego i Polski</t>
  </si>
  <si>
    <r>
      <t>Stopa bezrobocia rejestrowanego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</si>
  <si>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Mediana wieku</t>
    </r>
    <r>
      <rPr>
        <vertAlign val="superscript"/>
        <sz val="10"/>
        <color theme="1"/>
        <rFont val="Arial"/>
        <family val="2"/>
        <charset val="238"/>
      </rPr>
      <t>a</t>
    </r>
  </si>
  <si>
    <r>
      <t>Współczynnik feminizacji</t>
    </r>
    <r>
      <rPr>
        <vertAlign val="superscript"/>
        <sz val="10"/>
        <color theme="1"/>
        <rFont val="Arial"/>
        <family val="2"/>
        <charset val="238"/>
      </rPr>
      <t>a</t>
    </r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</si>
  <si>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</si>
  <si>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ac</t>
    </r>
    <r>
      <rPr>
        <sz val="10"/>
        <color theme="1"/>
        <rFont val="Arial"/>
        <family val="2"/>
        <charset val="238"/>
      </rPr>
      <t xml:space="preserve"> na 1000 ludności</t>
    </r>
  </si>
  <si>
    <r>
      <t>Przeciętne wynagrodzenie brutto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sektorze przedsiębiorstw w zł</t>
    </r>
  </si>
  <si>
    <r>
      <t>Ludność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na 1 km</t>
    </r>
    <r>
      <rPr>
        <vertAlign val="superscript"/>
        <sz val="10"/>
        <color theme="1"/>
        <rFont val="Arial"/>
        <family val="2"/>
        <charset val="238"/>
      </rPr>
      <t>2</t>
    </r>
  </si>
  <si>
    <r>
      <t>Przeciętne zatrudnienie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sektorze przedsiębiorstw w tys.</t>
    </r>
  </si>
  <si>
    <t>POLSKA</t>
  </si>
  <si>
    <t>2023</t>
  </si>
  <si>
    <t>Zdarzenia drogowe</t>
  </si>
  <si>
    <t>Motele i inne obiekty hotelowe</t>
  </si>
  <si>
    <t>Poznań %</t>
  </si>
  <si>
    <t>Wielkopolskie %</t>
  </si>
  <si>
    <t>Polska %</t>
  </si>
  <si>
    <t>2022/23</t>
  </si>
  <si>
    <t>Mężczyźni</t>
  </si>
  <si>
    <t>Kobiety</t>
  </si>
  <si>
    <t>100 i więcej</t>
  </si>
  <si>
    <t>85–89</t>
  </si>
  <si>
    <t>90–94</t>
  </si>
  <si>
    <t>95–99</t>
  </si>
  <si>
    <t>a Stan w dniu 31 grudnia. b W przedsiębiorstwach, w których liczba pracujących przekracza 9.  
c Bez osób prowadzących gospodarstwa indywidualne w rolnictwie.</t>
  </si>
  <si>
    <t>2024</t>
  </si>
  <si>
    <t>Saldo migracji ludności na pobyt stały</t>
  </si>
  <si>
    <t>Migracje wewnętrzne</t>
  </si>
  <si>
    <t>Migracje zagraniczne</t>
  </si>
  <si>
    <t>Saldo ogółem</t>
  </si>
  <si>
    <t>Ruch naturalny na 1000 ludności</t>
  </si>
  <si>
    <t>Grunwald</t>
  </si>
  <si>
    <t>Jeżyce</t>
  </si>
  <si>
    <t>Nowe Miasto</t>
  </si>
  <si>
    <t>Stare Miasto</t>
  </si>
  <si>
    <t>Wilda</t>
  </si>
  <si>
    <t>Małżeństwa zawarte</t>
  </si>
  <si>
    <t>Urodzenia żywe</t>
  </si>
  <si>
    <t>Zgony</t>
  </si>
  <si>
    <t>Przyrost naturalny</t>
  </si>
  <si>
    <t>``</t>
  </si>
  <si>
    <t>Produkt krajowy brutto w 2022 r. na 1 mieszkańca w zł</t>
  </si>
  <si>
    <t>Pomoc społeczna</t>
  </si>
  <si>
    <r>
      <rPr>
        <sz val="14"/>
        <color theme="1"/>
        <rFont val="Arial"/>
        <family val="2"/>
        <charset val="238"/>
      </rPr>
      <t xml:space="preserve">Producja sprzedana przemysłu  </t>
    </r>
    <r>
      <rPr>
        <sz val="11"/>
        <color theme="1"/>
        <rFont val="Arial"/>
        <family val="2"/>
        <charset val="238"/>
      </rPr>
      <t xml:space="preserve">
(ceny stałe przeciętna miesięczna 2021=100)</t>
    </r>
  </si>
  <si>
    <r>
      <rPr>
        <sz val="14"/>
        <color theme="1"/>
        <rFont val="Arial"/>
        <family val="2"/>
        <charset val="238"/>
      </rPr>
      <t xml:space="preserve">Producja sprzedana budownictwa  </t>
    </r>
    <r>
      <rPr>
        <sz val="11"/>
        <color theme="1"/>
        <rFont val="Arial"/>
        <family val="2"/>
        <charset val="238"/>
      </rPr>
      <t xml:space="preserve">
(ceny stałe przeciętna miesięczna 2021=100)</t>
    </r>
  </si>
  <si>
    <t>Poznań w 2025 r.</t>
  </si>
  <si>
    <r>
      <t xml:space="preserve">Ludność
</t>
    </r>
    <r>
      <rPr>
        <sz val="9"/>
        <color theme="1"/>
        <rFont val="Arial"/>
        <family val="2"/>
        <charset val="238"/>
      </rPr>
      <t>Stan w dniu 31 grudnia 2025</t>
    </r>
  </si>
  <si>
    <r>
      <t>Powierzchnia w km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
Stan w dniu 1 stycznia 2025</t>
    </r>
  </si>
  <si>
    <t>Administrowanie i działalność wspierająca</t>
  </si>
  <si>
    <t>Gospodarka komunalna i ochrona środowiska</t>
  </si>
  <si>
    <t>Pozostałe działy</t>
  </si>
  <si>
    <t>2023/24</t>
  </si>
  <si>
    <t>Przeciętna liczba lat dalszego trwania życia dla osób w wieku 0 lat</t>
  </si>
  <si>
    <t>Lat</t>
  </si>
  <si>
    <t>Płeć</t>
  </si>
  <si>
    <t>2005</t>
  </si>
  <si>
    <t>2006</t>
  </si>
  <si>
    <t>2007</t>
  </si>
  <si>
    <t>2008</t>
  </si>
  <si>
    <t>2009</t>
  </si>
  <si>
    <t>Poznań2</t>
  </si>
  <si>
    <t>2024/25</t>
  </si>
  <si>
    <t>gospodarcze</t>
  </si>
  <si>
    <t>kryminalne</t>
  </si>
  <si>
    <t>cyberprzestępczość</t>
  </si>
  <si>
    <t>korupcyje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</si>
</sst>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@*."/>
    <numFmt numFmtId="166" formatCode="\ \ \ \ \ @*."/>
    <numFmt numFmtId="167" formatCode="0.0%"/>
    <numFmt numFmtId="168" formatCode="#,##0.0"/>
  </numFmts>
  <fonts count="50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2"/>
      <color indexed="63"/>
      <name val="Arial"/>
      <family val="2"/>
      <charset val="238"/>
    </font>
    <font>
      <vertAlign val="superscript"/>
      <sz val="12"/>
      <color indexed="63"/>
      <name val="Arial"/>
      <family val="2"/>
      <charset val="238"/>
    </font>
    <font>
      <sz val="14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0" tint="-4.9989318521683403E-2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10"/>
      <color theme="1"/>
      <name val="Arial"/>
    </font>
    <font>
      <b/>
      <sz val="9"/>
      <color indexed="8"/>
      <name val="Arial"/>
      <family val="2"/>
      <charset val="238"/>
    </font>
    <font>
      <b/>
      <sz val="10"/>
      <name val="Arial"/>
    </font>
    <font>
      <sz val="10"/>
      <name val="Arial"/>
    </font>
    <font>
      <sz val="9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9"/>
      <color theme="0" tint="-4.9989318521683403E-2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rgb="FF000000"/>
      <name val="Arial"/>
    </font>
    <font>
      <sz val="11"/>
      <color theme="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BEE39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medium">
        <color theme="4"/>
      </top>
      <bottom/>
      <diagonal/>
    </border>
    <border>
      <left style="thin">
        <color theme="4"/>
      </left>
      <right style="thin">
        <color theme="4"/>
      </right>
      <top style="medium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 tint="0.39997558519241921"/>
      </left>
      <right/>
      <top/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0" fontId="13" fillId="0" borderId="0"/>
    <xf numFmtId="0" fontId="25" fillId="2" borderId="6">
      <alignment horizontal="left" vertical="center" wrapText="1"/>
    </xf>
    <xf numFmtId="0" fontId="6" fillId="3" borderId="0" applyNumberFormat="0" applyBorder="0" applyAlignment="0" applyProtection="0"/>
    <xf numFmtId="0" fontId="38" fillId="0" borderId="0"/>
    <xf numFmtId="0" fontId="5" fillId="0" borderId="0"/>
    <xf numFmtId="0" fontId="3" fillId="4" borderId="0" applyNumberFormat="0" applyBorder="0" applyAlignment="0" applyProtection="0"/>
    <xf numFmtId="9" fontId="10" fillId="0" borderId="0" applyFont="0" applyFill="0" applyBorder="0" applyAlignment="0" applyProtection="0"/>
    <xf numFmtId="0" fontId="47" fillId="0" borderId="0"/>
    <xf numFmtId="0" fontId="2" fillId="0" borderId="0"/>
    <xf numFmtId="0" fontId="2" fillId="0" borderId="0"/>
  </cellStyleXfs>
  <cellXfs count="198">
    <xf numFmtId="0" fontId="0" fillId="0" borderId="0" xfId="0"/>
    <xf numFmtId="0" fontId="10" fillId="0" borderId="0" xfId="0" applyFont="1" applyBorder="1"/>
    <xf numFmtId="0" fontId="11" fillId="0" borderId="0" xfId="0" applyFont="1"/>
    <xf numFmtId="49" fontId="7" fillId="0" borderId="3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0" fillId="0" borderId="0" xfId="0" applyAlignment="1">
      <alignment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Alignment="1">
      <alignment horizontal="left" vertical="top"/>
    </xf>
    <xf numFmtId="0" fontId="16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0" fillId="0" borderId="4" xfId="0" applyFont="1" applyBorder="1"/>
    <xf numFmtId="164" fontId="20" fillId="0" borderId="5" xfId="0" applyNumberFormat="1" applyFont="1" applyBorder="1" applyAlignment="1">
      <alignment horizontal="right" indent="1"/>
    </xf>
    <xf numFmtId="0" fontId="11" fillId="0" borderId="4" xfId="0" applyFont="1" applyBorder="1"/>
    <xf numFmtId="164" fontId="11" fillId="0" borderId="5" xfId="0" applyNumberFormat="1" applyFont="1" applyBorder="1" applyAlignment="1">
      <alignment horizontal="right" indent="1"/>
    </xf>
    <xf numFmtId="0" fontId="22" fillId="0" borderId="0" xfId="0" applyFont="1" applyFill="1" applyBorder="1" applyAlignment="1">
      <alignment horizontal="left" vertical="center"/>
    </xf>
    <xf numFmtId="164" fontId="22" fillId="0" borderId="5" xfId="0" applyNumberFormat="1" applyFont="1" applyFill="1" applyBorder="1" applyAlignment="1">
      <alignment horizontal="right" wrapText="1" indent="1"/>
    </xf>
    <xf numFmtId="0" fontId="23" fillId="0" borderId="0" xfId="0" applyFont="1" applyFill="1" applyBorder="1" applyAlignment="1">
      <alignment horizontal="left" vertical="center"/>
    </xf>
    <xf numFmtId="164" fontId="23" fillId="0" borderId="5" xfId="0" applyNumberFormat="1" applyFont="1" applyFill="1" applyBorder="1" applyAlignment="1">
      <alignment horizontal="right" wrapText="1" indent="1"/>
    </xf>
    <xf numFmtId="0" fontId="11" fillId="0" borderId="0" xfId="0" applyFont="1" applyBorder="1"/>
    <xf numFmtId="0" fontId="23" fillId="0" borderId="0" xfId="0" applyFont="1" applyFill="1" applyBorder="1" applyAlignment="1">
      <alignment horizontal="left" vertical="center" indent="2"/>
    </xf>
    <xf numFmtId="0" fontId="23" fillId="0" borderId="0" xfId="0" applyFont="1" applyFill="1" applyBorder="1" applyAlignment="1">
      <alignment horizontal="left" vertical="center" indent="1"/>
    </xf>
    <xf numFmtId="4" fontId="11" fillId="0" borderId="0" xfId="0" applyNumberFormat="1" applyFont="1"/>
    <xf numFmtId="0" fontId="12" fillId="0" borderId="0" xfId="0" applyFont="1"/>
    <xf numFmtId="0" fontId="11" fillId="0" borderId="0" xfId="0" applyFont="1" applyAlignment="1">
      <alignment horizontal="right" indent="1"/>
    </xf>
    <xf numFmtId="0" fontId="20" fillId="0" borderId="0" xfId="0" applyFont="1" applyAlignment="1">
      <alignment horizontal="right" indent="1"/>
    </xf>
    <xf numFmtId="2" fontId="7" fillId="0" borderId="5" xfId="1" applyNumberFormat="1" applyFont="1" applyFill="1" applyBorder="1" applyAlignment="1">
      <alignment horizontal="right" vertical="center" wrapText="1" indent="1"/>
    </xf>
    <xf numFmtId="2" fontId="23" fillId="0" borderId="5" xfId="0" applyNumberFormat="1" applyFont="1" applyFill="1" applyBorder="1" applyAlignment="1">
      <alignment horizontal="right" inden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2" fontId="11" fillId="0" borderId="0" xfId="0" applyNumberFormat="1" applyFont="1" applyAlignment="1">
      <alignment horizontal="right" indent="1"/>
    </xf>
    <xf numFmtId="0" fontId="20" fillId="0" borderId="0" xfId="0" applyFont="1"/>
    <xf numFmtId="164" fontId="11" fillId="0" borderId="0" xfId="0" applyNumberFormat="1" applyFont="1" applyAlignment="1">
      <alignment horizontal="right" indent="1"/>
    </xf>
    <xf numFmtId="0" fontId="11" fillId="0" borderId="3" xfId="0" applyFont="1" applyBorder="1"/>
    <xf numFmtId="164" fontId="11" fillId="0" borderId="4" xfId="0" applyNumberFormat="1" applyFont="1" applyBorder="1" applyAlignment="1">
      <alignment horizontal="right" indent="1"/>
    </xf>
    <xf numFmtId="0" fontId="11" fillId="0" borderId="3" xfId="0" applyFont="1" applyBorder="1" applyAlignment="1">
      <alignment wrapText="1"/>
    </xf>
    <xf numFmtId="164" fontId="11" fillId="0" borderId="4" xfId="0" applyNumberFormat="1" applyFont="1" applyBorder="1" applyAlignment="1">
      <alignment horizontal="right" wrapText="1" indent="1"/>
    </xf>
    <xf numFmtId="164" fontId="11" fillId="0" borderId="5" xfId="0" applyNumberFormat="1" applyFont="1" applyBorder="1" applyAlignment="1">
      <alignment horizontal="right" wrapText="1" indent="1"/>
    </xf>
    <xf numFmtId="0" fontId="11" fillId="0" borderId="0" xfId="0" applyFont="1" applyAlignment="1">
      <alignment horizontal="left" indent="2"/>
    </xf>
    <xf numFmtId="0" fontId="17" fillId="0" borderId="0" xfId="0" applyFont="1" applyFill="1"/>
    <xf numFmtId="0" fontId="16" fillId="0" borderId="5" xfId="0" applyFont="1" applyFill="1" applyBorder="1" applyAlignment="1">
      <alignment horizontal="center" vertical="center" wrapText="1"/>
    </xf>
    <xf numFmtId="164" fontId="17" fillId="0" borderId="5" xfId="0" applyNumberFormat="1" applyFont="1" applyFill="1" applyBorder="1" applyAlignment="1">
      <alignment horizontal="right" indent="1"/>
    </xf>
    <xf numFmtId="0" fontId="16" fillId="0" borderId="10" xfId="0" applyFont="1" applyFill="1" applyBorder="1" applyAlignment="1">
      <alignment horizontal="left" vertical="center" wrapText="1" indent="1"/>
    </xf>
    <xf numFmtId="0" fontId="29" fillId="0" borderId="0" xfId="0" applyFont="1" applyFill="1" applyAlignment="1">
      <alignment horizontal="left" vertical="center"/>
    </xf>
    <xf numFmtId="0" fontId="11" fillId="0" borderId="0" xfId="0" applyFont="1" applyFill="1" applyBorder="1" applyAlignment="1">
      <alignment horizontal="center" vertical="top" wrapText="1"/>
    </xf>
    <xf numFmtId="1" fontId="11" fillId="0" borderId="0" xfId="0" applyNumberFormat="1" applyFont="1" applyFill="1" applyBorder="1" applyAlignment="1">
      <alignment horizontal="center" vertical="top" wrapText="1"/>
    </xf>
    <xf numFmtId="0" fontId="0" fillId="0" borderId="0" xfId="0" applyFill="1"/>
    <xf numFmtId="1" fontId="11" fillId="0" borderId="0" xfId="0" applyNumberFormat="1" applyFont="1" applyAlignment="1">
      <alignment horizontal="right" indent="1"/>
    </xf>
    <xf numFmtId="1" fontId="7" fillId="0" borderId="0" xfId="0" applyNumberFormat="1" applyFont="1" applyBorder="1" applyAlignment="1">
      <alignment horizontal="right" indent="1"/>
    </xf>
    <xf numFmtId="1" fontId="20" fillId="0" borderId="9" xfId="0" applyNumberFormat="1" applyFont="1" applyBorder="1" applyAlignment="1">
      <alignment horizontal="right" vertical="center" wrapText="1" indent="1"/>
    </xf>
    <xf numFmtId="1" fontId="7" fillId="0" borderId="3" xfId="0" applyNumberFormat="1" applyFont="1" applyBorder="1" applyAlignment="1">
      <alignment horizontal="left" vertical="center"/>
    </xf>
    <xf numFmtId="1" fontId="7" fillId="0" borderId="3" xfId="0" applyNumberFormat="1" applyFont="1" applyBorder="1" applyAlignment="1">
      <alignment horizontal="left" vertical="center" indent="2"/>
    </xf>
    <xf numFmtId="0" fontId="20" fillId="0" borderId="0" xfId="0" applyFont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/>
    <xf numFmtId="0" fontId="7" fillId="0" borderId="0" xfId="0" applyFont="1" applyFill="1"/>
    <xf numFmtId="0" fontId="8" fillId="0" borderId="3" xfId="0" applyNumberFormat="1" applyFont="1" applyFill="1" applyBorder="1"/>
    <xf numFmtId="0" fontId="7" fillId="0" borderId="3" xfId="0" applyNumberFormat="1" applyFont="1" applyFill="1" applyBorder="1"/>
    <xf numFmtId="0" fontId="7" fillId="0" borderId="3" xfId="0" applyNumberFormat="1" applyFont="1" applyFill="1" applyBorder="1" applyAlignment="1">
      <alignment horizontal="left" indent="2"/>
    </xf>
    <xf numFmtId="0" fontId="9" fillId="0" borderId="0" xfId="0" applyNumberFormat="1" applyFont="1" applyFill="1" applyBorder="1" applyAlignment="1">
      <alignment vertical="center"/>
    </xf>
    <xf numFmtId="0" fontId="8" fillId="0" borderId="5" xfId="0" applyFont="1" applyFill="1" applyBorder="1" applyAlignment="1">
      <alignment horizontal="right" vertical="center" indent="1"/>
    </xf>
    <xf numFmtId="166" fontId="7" fillId="0" borderId="0" xfId="0" applyNumberFormat="1" applyFont="1" applyFill="1" applyBorder="1" applyAlignment="1">
      <alignment horizontal="right" vertical="center" indent="1"/>
    </xf>
    <xf numFmtId="0" fontId="7" fillId="0" borderId="0" xfId="0" applyFont="1" applyFill="1" applyBorder="1" applyAlignment="1">
      <alignment horizontal="right" vertical="center" indent="1"/>
    </xf>
    <xf numFmtId="1" fontId="26" fillId="0" borderId="0" xfId="0" applyNumberFormat="1" applyFont="1" applyFill="1" applyBorder="1" applyAlignment="1">
      <alignment horizontal="left" wrapText="1"/>
    </xf>
    <xf numFmtId="0" fontId="12" fillId="0" borderId="0" xfId="0" applyFont="1" applyAlignment="1">
      <alignment horizontal="left"/>
    </xf>
    <xf numFmtId="167" fontId="11" fillId="0" borderId="0" xfId="0" applyNumberFormat="1" applyFont="1" applyAlignment="1">
      <alignment horizontal="right" indent="1"/>
    </xf>
    <xf numFmtId="0" fontId="15" fillId="0" borderId="0" xfId="0" applyFont="1" applyBorder="1"/>
    <xf numFmtId="0" fontId="16" fillId="0" borderId="0" xfId="0" applyFont="1" applyFill="1" applyBorder="1" applyAlignment="1">
      <alignment horizontal="left" vertical="center" indent="2"/>
    </xf>
    <xf numFmtId="3" fontId="20" fillId="0" borderId="0" xfId="0" applyNumberFormat="1" applyFont="1" applyAlignment="1">
      <alignment horizontal="right" indent="1"/>
    </xf>
    <xf numFmtId="0" fontId="12" fillId="0" borderId="0" xfId="0" applyFont="1" applyBorder="1"/>
    <xf numFmtId="0" fontId="17" fillId="0" borderId="0" xfId="0" applyFont="1"/>
    <xf numFmtId="1" fontId="11" fillId="0" borderId="11" xfId="0" applyNumberFormat="1" applyFont="1" applyBorder="1" applyAlignment="1">
      <alignment horizontal="right" indent="1"/>
    </xf>
    <xf numFmtId="0" fontId="11" fillId="0" borderId="12" xfId="0" applyFont="1" applyBorder="1" applyAlignment="1">
      <alignment horizontal="left" indent="2"/>
    </xf>
    <xf numFmtId="1" fontId="11" fillId="0" borderId="13" xfId="0" applyNumberFormat="1" applyFont="1" applyBorder="1" applyAlignment="1">
      <alignment horizontal="right" indent="1"/>
    </xf>
    <xf numFmtId="0" fontId="11" fillId="0" borderId="16" xfId="0" applyFont="1" applyBorder="1" applyAlignment="1">
      <alignment horizontal="left" indent="2"/>
    </xf>
    <xf numFmtId="17" fontId="11" fillId="0" borderId="0" xfId="0" quotePrefix="1" applyNumberFormat="1" applyFont="1"/>
    <xf numFmtId="3" fontId="11" fillId="0" borderId="0" xfId="0" applyNumberFormat="1" applyFont="1" applyAlignment="1">
      <alignment horizontal="right" indent="1"/>
    </xf>
    <xf numFmtId="3" fontId="18" fillId="0" borderId="0" xfId="0" applyNumberFormat="1" applyFont="1" applyFill="1" applyBorder="1" applyAlignment="1">
      <alignment horizontal="right" indent="1"/>
    </xf>
    <xf numFmtId="3" fontId="17" fillId="0" borderId="0" xfId="0" applyNumberFormat="1" applyFont="1" applyFill="1" applyBorder="1" applyAlignment="1">
      <alignment horizontal="right" indent="1"/>
    </xf>
    <xf numFmtId="3" fontId="17" fillId="0" borderId="0" xfId="0" applyNumberFormat="1" applyFont="1" applyBorder="1" applyAlignment="1">
      <alignment horizontal="right" indent="1"/>
    </xf>
    <xf numFmtId="168" fontId="11" fillId="0" borderId="0" xfId="0" applyNumberFormat="1" applyFont="1" applyAlignment="1">
      <alignment horizontal="right" indent="1"/>
    </xf>
    <xf numFmtId="4" fontId="11" fillId="0" borderId="0" xfId="0" applyNumberFormat="1" applyFont="1" applyAlignment="1">
      <alignment horizontal="right" indent="1"/>
    </xf>
    <xf numFmtId="0" fontId="0" fillId="0" borderId="0" xfId="0" applyAlignment="1">
      <alignment horizontal="center"/>
    </xf>
    <xf numFmtId="3" fontId="11" fillId="0" borderId="11" xfId="0" applyNumberFormat="1" applyFont="1" applyBorder="1" applyAlignment="1">
      <alignment horizontal="right" indent="1"/>
    </xf>
    <xf numFmtId="0" fontId="11" fillId="0" borderId="16" xfId="0" applyFont="1" applyBorder="1" applyAlignment="1">
      <alignment wrapText="1"/>
    </xf>
    <xf numFmtId="0" fontId="33" fillId="0" borderId="0" xfId="0" applyFont="1"/>
    <xf numFmtId="0" fontId="33" fillId="0" borderId="0" xfId="0" quotePrefix="1" applyFont="1"/>
    <xf numFmtId="164" fontId="33" fillId="0" borderId="0" xfId="0" applyNumberFormat="1" applyFont="1" applyAlignment="1">
      <alignment horizontal="right" indent="1"/>
    </xf>
    <xf numFmtId="3" fontId="21" fillId="0" borderId="0" xfId="0" applyNumberFormat="1" applyFont="1" applyAlignment="1">
      <alignment horizontal="center"/>
    </xf>
    <xf numFmtId="3" fontId="20" fillId="0" borderId="4" xfId="0" applyNumberFormat="1" applyFont="1" applyBorder="1" applyAlignment="1">
      <alignment horizontal="right" indent="1"/>
    </xf>
    <xf numFmtId="3" fontId="11" fillId="0" borderId="4" xfId="0" applyNumberFormat="1" applyFont="1" applyBorder="1" applyAlignment="1">
      <alignment horizontal="right" indent="1"/>
    </xf>
    <xf numFmtId="164" fontId="0" fillId="0" borderId="0" xfId="0" applyNumberFormat="1"/>
    <xf numFmtId="4" fontId="7" fillId="0" borderId="0" xfId="0" applyNumberFormat="1" applyFont="1"/>
    <xf numFmtId="4" fontId="20" fillId="0" borderId="0" xfId="0" applyNumberFormat="1" applyFont="1"/>
    <xf numFmtId="3" fontId="7" fillId="0" borderId="0" xfId="0" applyNumberFormat="1" applyFont="1" applyFill="1" applyAlignment="1" applyProtection="1">
      <alignment horizontal="right"/>
    </xf>
    <xf numFmtId="0" fontId="33" fillId="0" borderId="0" xfId="0" applyFont="1" applyAlignment="1">
      <alignment horizontal="left" indent="2"/>
    </xf>
    <xf numFmtId="0" fontId="33" fillId="0" borderId="0" xfId="0" applyFont="1" applyAlignment="1">
      <alignment horizontal="right" indent="1"/>
    </xf>
    <xf numFmtId="0" fontId="27" fillId="0" borderId="7" xfId="0" applyFont="1" applyFill="1" applyBorder="1" applyAlignment="1">
      <alignment horizontal="center"/>
    </xf>
    <xf numFmtId="0" fontId="34" fillId="0" borderId="8" xfId="0" applyFont="1" applyFill="1" applyBorder="1" applyAlignment="1">
      <alignment horizontal="left" vertic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3" fontId="33" fillId="0" borderId="0" xfId="0" applyNumberFormat="1" applyFont="1" applyAlignment="1">
      <alignment horizontal="right" indent="1"/>
    </xf>
    <xf numFmtId="0" fontId="20" fillId="0" borderId="0" xfId="0" applyNumberFormat="1" applyFont="1" applyFill="1" applyBorder="1" applyAlignment="1">
      <alignment horizontal="right" indent="1"/>
    </xf>
    <xf numFmtId="168" fontId="23" fillId="0" borderId="4" xfId="0" applyNumberFormat="1" applyFont="1" applyFill="1" applyBorder="1" applyAlignment="1">
      <alignment horizontal="right" wrapText="1" indent="1"/>
    </xf>
    <xf numFmtId="168" fontId="11" fillId="0" borderId="0" xfId="0" applyNumberFormat="1" applyFont="1"/>
    <xf numFmtId="0" fontId="16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wrapText="1"/>
    </xf>
    <xf numFmtId="0" fontId="16" fillId="0" borderId="0" xfId="0" applyFont="1" applyFill="1" applyAlignment="1">
      <alignment horizontal="left"/>
    </xf>
    <xf numFmtId="0" fontId="14" fillId="0" borderId="0" xfId="0" applyFont="1" applyFill="1" applyAlignment="1"/>
    <xf numFmtId="0" fontId="17" fillId="0" borderId="0" xfId="0" applyFont="1" applyAlignment="1">
      <alignment wrapText="1"/>
    </xf>
    <xf numFmtId="0" fontId="17" fillId="0" borderId="0" xfId="0" applyFont="1" applyAlignment="1"/>
    <xf numFmtId="0" fontId="27" fillId="0" borderId="17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right" indent="1"/>
    </xf>
    <xf numFmtId="0" fontId="33" fillId="0" borderId="0" xfId="0" applyFont="1" applyFill="1" applyBorder="1" applyAlignment="1">
      <alignment horizontal="right" indent="1"/>
    </xf>
    <xf numFmtId="0" fontId="36" fillId="0" borderId="2" xfId="0" applyFont="1" applyBorder="1" applyAlignment="1">
      <alignment vertical="center" wrapText="1"/>
    </xf>
    <xf numFmtId="49" fontId="36" fillId="0" borderId="1" xfId="0" applyNumberFormat="1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4" fontId="11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center"/>
    </xf>
    <xf numFmtId="4" fontId="11" fillId="0" borderId="0" xfId="0" applyNumberFormat="1" applyFont="1" applyFill="1" applyBorder="1" applyAlignment="1">
      <alignment horizontal="right" vertical="center"/>
    </xf>
    <xf numFmtId="3" fontId="18" fillId="0" borderId="5" xfId="0" applyNumberFormat="1" applyFont="1" applyFill="1" applyBorder="1" applyAlignment="1">
      <alignment horizontal="right" indent="1"/>
    </xf>
    <xf numFmtId="0" fontId="37" fillId="0" borderId="0" xfId="0" applyFont="1" applyAlignment="1">
      <alignment horizontal="left" indent="2"/>
    </xf>
    <xf numFmtId="164" fontId="37" fillId="0" borderId="0" xfId="0" applyNumberFormat="1" applyFont="1" applyAlignment="1">
      <alignment horizontal="right" indent="1"/>
    </xf>
    <xf numFmtId="0" fontId="37" fillId="0" borderId="0" xfId="0" applyFont="1" applyAlignment="1">
      <alignment horizontal="right" indent="1"/>
    </xf>
    <xf numFmtId="0" fontId="11" fillId="0" borderId="0" xfId="0" applyFont="1" applyAlignment="1">
      <alignment wrapText="1"/>
    </xf>
    <xf numFmtId="0" fontId="20" fillId="0" borderId="0" xfId="0" applyFont="1" applyBorder="1" applyAlignment="1">
      <alignment horizontal="right" indent="1"/>
    </xf>
    <xf numFmtId="0" fontId="20" fillId="0" borderId="0" xfId="0" applyFont="1" applyAlignment="1">
      <alignment horizontal="left" vertical="center"/>
    </xf>
    <xf numFmtId="2" fontId="20" fillId="0" borderId="0" xfId="0" applyNumberFormat="1" applyFont="1" applyAlignment="1">
      <alignment horizontal="right" indent="1"/>
    </xf>
    <xf numFmtId="0" fontId="37" fillId="0" borderId="0" xfId="0" applyFont="1"/>
    <xf numFmtId="164" fontId="40" fillId="0" borderId="0" xfId="0" applyNumberFormat="1" applyFont="1" applyAlignment="1">
      <alignment horizontal="right" indent="1"/>
    </xf>
    <xf numFmtId="3" fontId="40" fillId="0" borderId="0" xfId="0" applyNumberFormat="1" applyFont="1" applyAlignment="1">
      <alignment horizontal="right" indent="1"/>
    </xf>
    <xf numFmtId="0" fontId="40" fillId="0" borderId="0" xfId="0" applyFont="1" applyAlignment="1">
      <alignment horizontal="right" indent="1"/>
    </xf>
    <xf numFmtId="17" fontId="40" fillId="0" borderId="0" xfId="0" applyNumberFormat="1" applyFont="1"/>
    <xf numFmtId="0" fontId="3" fillId="4" borderId="12" xfId="6" applyBorder="1"/>
    <xf numFmtId="1" fontId="3" fillId="4" borderId="13" xfId="6" applyNumberFormat="1" applyBorder="1" applyAlignment="1">
      <alignment horizontal="right" indent="1"/>
    </xf>
    <xf numFmtId="0" fontId="0" fillId="0" borderId="0" xfId="0" applyFill="1" applyProtection="1"/>
    <xf numFmtId="164" fontId="18" fillId="0" borderId="4" xfId="0" applyNumberFormat="1" applyFont="1" applyFill="1" applyBorder="1" applyAlignment="1">
      <alignment horizontal="right" indent="1"/>
    </xf>
    <xf numFmtId="164" fontId="14" fillId="0" borderId="4" xfId="0" applyNumberFormat="1" applyFont="1" applyFill="1" applyBorder="1" applyAlignment="1">
      <alignment horizontal="right" wrapText="1" indent="1"/>
    </xf>
    <xf numFmtId="164" fontId="16" fillId="0" borderId="4" xfId="0" applyNumberFormat="1" applyFont="1" applyFill="1" applyBorder="1" applyAlignment="1">
      <alignment horizontal="right" wrapText="1" indent="1"/>
    </xf>
    <xf numFmtId="164" fontId="16" fillId="0" borderId="3" xfId="0" applyNumberFormat="1" applyFont="1" applyFill="1" applyBorder="1" applyAlignment="1">
      <alignment horizontal="right" wrapText="1" indent="1"/>
    </xf>
    <xf numFmtId="164" fontId="17" fillId="0" borderId="4" xfId="0" applyNumberFormat="1" applyFont="1" applyBorder="1" applyAlignment="1">
      <alignment horizontal="right" vertical="center" wrapText="1" indent="1"/>
    </xf>
    <xf numFmtId="168" fontId="26" fillId="0" borderId="3" xfId="0" applyNumberFormat="1" applyFont="1" applyFill="1" applyBorder="1" applyAlignment="1">
      <alignment horizontal="right" wrapText="1" indent="1"/>
    </xf>
    <xf numFmtId="168" fontId="41" fillId="0" borderId="3" xfId="0" applyNumberFormat="1" applyFont="1" applyFill="1" applyBorder="1" applyAlignment="1">
      <alignment horizontal="right" indent="1"/>
    </xf>
    <xf numFmtId="168" fontId="14" fillId="0" borderId="4" xfId="0" applyNumberFormat="1" applyFont="1" applyFill="1" applyBorder="1" applyAlignment="1">
      <alignment horizontal="right" wrapText="1" indent="1"/>
    </xf>
    <xf numFmtId="168" fontId="26" fillId="0" borderId="5" xfId="0" applyNumberFormat="1" applyFont="1" applyFill="1" applyBorder="1" applyAlignment="1">
      <alignment horizontal="right" wrapText="1" indent="1"/>
    </xf>
    <xf numFmtId="168" fontId="26" fillId="0" borderId="4" xfId="0" applyNumberFormat="1" applyFont="1" applyFill="1" applyBorder="1" applyAlignment="1">
      <alignment horizontal="right" wrapText="1" indent="1"/>
    </xf>
    <xf numFmtId="168" fontId="16" fillId="0" borderId="4" xfId="0" applyNumberFormat="1" applyFont="1" applyFill="1" applyBorder="1" applyAlignment="1">
      <alignment horizontal="right" wrapText="1" indent="1"/>
    </xf>
    <xf numFmtId="168" fontId="16" fillId="0" borderId="3" xfId="0" applyNumberFormat="1" applyFont="1" applyFill="1" applyBorder="1" applyAlignment="1">
      <alignment horizontal="right" wrapText="1" indent="1"/>
    </xf>
    <xf numFmtId="168" fontId="17" fillId="0" borderId="4" xfId="0" applyNumberFormat="1" applyFont="1" applyBorder="1" applyAlignment="1">
      <alignment horizontal="right" vertical="center" wrapText="1" indent="1"/>
    </xf>
    <xf numFmtId="167" fontId="17" fillId="0" borderId="0" xfId="7" applyNumberFormat="1" applyFont="1" applyAlignment="1">
      <alignment horizontal="right" indent="1"/>
    </xf>
    <xf numFmtId="0" fontId="42" fillId="0" borderId="0" xfId="0" applyNumberFormat="1" applyFont="1" applyFill="1" applyBorder="1" applyAlignment="1">
      <alignment horizontal="right"/>
    </xf>
    <xf numFmtId="2" fontId="11" fillId="0" borderId="0" xfId="7" applyNumberFormat="1" applyFont="1" applyFill="1" applyBorder="1" applyAlignment="1">
      <alignment horizontal="right" vertical="center"/>
    </xf>
    <xf numFmtId="2" fontId="11" fillId="0" borderId="0" xfId="0" applyNumberFormat="1" applyFont="1" applyFill="1" applyBorder="1" applyAlignment="1">
      <alignment horizontal="right" vertical="center"/>
    </xf>
    <xf numFmtId="2" fontId="11" fillId="5" borderId="0" xfId="0" applyNumberFormat="1" applyFont="1" applyFill="1" applyBorder="1" applyAlignment="1">
      <alignment horizontal="right" vertical="center"/>
    </xf>
    <xf numFmtId="3" fontId="0" fillId="0" borderId="0" xfId="0" applyNumberFormat="1" applyFont="1"/>
    <xf numFmtId="49" fontId="43" fillId="0" borderId="3" xfId="0" applyNumberFormat="1" applyFont="1" applyFill="1" applyBorder="1" applyAlignment="1">
      <alignment horizontal="center" vertical="center"/>
    </xf>
    <xf numFmtId="3" fontId="43" fillId="0" borderId="0" xfId="0" applyNumberFormat="1" applyFont="1" applyFill="1" applyAlignment="1" applyProtection="1">
      <alignment horizontal="right"/>
    </xf>
    <xf numFmtId="0" fontId="7" fillId="0" borderId="0" xfId="0" applyFont="1" applyFill="1" applyBorder="1" applyAlignment="1">
      <alignment horizontal="left" wrapText="1"/>
    </xf>
    <xf numFmtId="0" fontId="45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right" wrapText="1" indent="1"/>
    </xf>
    <xf numFmtId="164" fontId="7" fillId="0" borderId="0" xfId="0" applyNumberFormat="1" applyFont="1" applyFill="1" applyBorder="1" applyAlignment="1">
      <alignment horizontal="right" wrapText="1" indent="1"/>
    </xf>
    <xf numFmtId="0" fontId="8" fillId="0" borderId="0" xfId="0" applyFont="1" applyFill="1" applyBorder="1" applyAlignment="1">
      <alignment horizontal="right" wrapText="1" indent="1"/>
    </xf>
    <xf numFmtId="164" fontId="8" fillId="0" borderId="0" xfId="0" applyNumberFormat="1" applyFont="1" applyFill="1" applyBorder="1" applyAlignment="1">
      <alignment horizontal="right" wrapText="1" indent="1"/>
    </xf>
    <xf numFmtId="0" fontId="7" fillId="0" borderId="0" xfId="0" applyFont="1" applyFill="1" applyBorder="1" applyAlignment="1">
      <alignment horizontal="right" indent="1"/>
    </xf>
    <xf numFmtId="0" fontId="46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wrapText="1"/>
    </xf>
    <xf numFmtId="0" fontId="27" fillId="0" borderId="0" xfId="2" applyNumberFormat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/>
    </xf>
    <xf numFmtId="0" fontId="23" fillId="0" borderId="18" xfId="2" applyNumberFormat="1" applyFont="1" applyFill="1" applyBorder="1" applyAlignment="1">
      <alignment horizontal="left" vertical="center" wrapText="1"/>
    </xf>
    <xf numFmtId="168" fontId="11" fillId="0" borderId="18" xfId="0" applyNumberFormat="1" applyFont="1" applyFill="1" applyBorder="1"/>
    <xf numFmtId="164" fontId="11" fillId="0" borderId="18" xfId="0" applyNumberFormat="1" applyFont="1" applyFill="1" applyBorder="1"/>
    <xf numFmtId="0" fontId="11" fillId="0" borderId="18" xfId="0" applyFont="1" applyFill="1" applyBorder="1"/>
    <xf numFmtId="0" fontId="4" fillId="6" borderId="14" xfId="3" applyFont="1" applyFill="1" applyBorder="1" applyAlignment="1">
      <alignment wrapText="1"/>
    </xf>
    <xf numFmtId="3" fontId="6" fillId="6" borderId="15" xfId="3" applyNumberFormat="1" applyFill="1" applyBorder="1" applyAlignment="1">
      <alignment horizontal="right" indent="1"/>
    </xf>
    <xf numFmtId="0" fontId="9" fillId="0" borderId="0" xfId="0" applyFont="1" applyFill="1" applyBorder="1" applyAlignment="1">
      <alignment horizontal="left"/>
    </xf>
    <xf numFmtId="0" fontId="44" fillId="0" borderId="0" xfId="0" applyFont="1" applyFill="1" applyBorder="1" applyAlignment="1"/>
    <xf numFmtId="2" fontId="40" fillId="0" borderId="0" xfId="0" applyNumberFormat="1" applyFont="1" applyAlignment="1">
      <alignment horizontal="right" indent="1"/>
    </xf>
    <xf numFmtId="1" fontId="40" fillId="0" borderId="0" xfId="0" applyNumberFormat="1" applyFont="1" applyAlignment="1">
      <alignment horizontal="right" indent="1"/>
    </xf>
    <xf numFmtId="164" fontId="7" fillId="0" borderId="0" xfId="0" applyNumberFormat="1" applyFont="1" applyAlignment="1">
      <alignment horizontal="right" vertical="center" wrapText="1"/>
    </xf>
    <xf numFmtId="167" fontId="17" fillId="0" borderId="0" xfId="0" applyNumberFormat="1" applyFont="1" applyFill="1" applyBorder="1" applyAlignment="1">
      <alignment horizontal="right" indent="1"/>
    </xf>
    <xf numFmtId="0" fontId="26" fillId="0" borderId="19" xfId="0" applyFont="1" applyFill="1" applyBorder="1" applyAlignment="1">
      <alignment wrapText="1"/>
    </xf>
    <xf numFmtId="0" fontId="16" fillId="0" borderId="3" xfId="0" applyFont="1" applyFill="1" applyBorder="1" applyAlignment="1">
      <alignment horizontal="left" wrapText="1" indent="2"/>
    </xf>
    <xf numFmtId="0" fontId="16" fillId="0" borderId="3" xfId="0" applyFont="1" applyFill="1" applyBorder="1" applyAlignment="1">
      <alignment horizontal="left" wrapText="1" indent="1"/>
    </xf>
    <xf numFmtId="0" fontId="48" fillId="0" borderId="3" xfId="0" applyFont="1" applyFill="1" applyBorder="1" applyAlignment="1">
      <alignment horizontal="left" wrapText="1" indent="1"/>
    </xf>
    <xf numFmtId="0" fontId="49" fillId="0" borderId="0" xfId="0" applyFont="1" applyFill="1" applyBorder="1" applyAlignment="1">
      <alignment horizontal="center" vertical="center" wrapText="1"/>
    </xf>
    <xf numFmtId="0" fontId="0" fillId="0" borderId="0" xfId="0" applyAlignment="1"/>
  </cellXfs>
  <cellStyles count="11">
    <cellStyle name="20% — akcent 5" xfId="3" builtinId="46"/>
    <cellStyle name="40% — akcent 6" xfId="6" builtinId="51"/>
    <cellStyle name="Kolumna" xfId="2"/>
    <cellStyle name="Normal" xfId="8"/>
    <cellStyle name="Normalny" xfId="0" builtinId="0" customBuiltin="1"/>
    <cellStyle name="Normalny 2" xfId="4"/>
    <cellStyle name="Normalny 2 2" xfId="10"/>
    <cellStyle name="Normalny 2 4" xfId="1"/>
    <cellStyle name="Normalny 3" xfId="5"/>
    <cellStyle name="Normalny 4" xfId="9"/>
    <cellStyle name="Procentowy" xfId="7" builtinId="5"/>
  </cellStyles>
  <dxfs count="113">
    <dxf>
      <font>
        <b/>
      </font>
      <fill>
        <patternFill patternType="none">
          <bgColor rgb="FF0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right" vertical="bottom" textRotation="0" wrapText="0" indent="1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indexed="64"/>
          <bgColor rgb="FFFFFFFF"/>
        </patternFill>
      </fill>
      <alignment horizontal="right" vertical="top" textRotation="0" wrapText="1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indexed="64"/>
          <bgColor rgb="FFD5D9E2"/>
        </patternFill>
      </fill>
      <alignment horizontal="right" vertical="top" textRotation="0" wrapText="1" indent="1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indexed="64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textRotation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right style="thin">
          <color auto="1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8" formatCode="#,##0.0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8" formatCode="#,##0.0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8" formatCode="#,##0.0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indent="1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indent="1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/>
        <bottom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 tint="-4.9989318521683403E-2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</font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0" tint="-4.9989318521683403E-2"/>
        <name val="Arial"/>
        <scheme val="none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2" defaultPivotStyle="PivotStyleLight16"/>
  <colors>
    <mruColors>
      <color rgb="FFBEE3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8" name="Ludnosc_wedlug_plci_i_wieku" displayName="Ludnosc_wedlug_plci_i_wieku" ref="A4:D126" totalsRowShown="0" headerRowDxfId="112" dataDxfId="111">
  <autoFilter ref="A4:D126"/>
  <tableColumns count="4">
    <tableColumn id="1" name="Wiek" dataDxfId="110"/>
    <tableColumn id="2" name="Ogółem" dataDxfId="109"/>
    <tableColumn id="3" name="Mężczyźni" dataDxfId="108"/>
    <tableColumn id="4" name="Kobiety" dataDxfId="107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id="14" name="Pożary_według_kwartałów" displayName="Pożary_według_kwartałów" ref="A15:B30" totalsRowShown="0" headerRowDxfId="55">
  <autoFilter ref="A15:B30"/>
  <tableColumns count="2">
    <tableColumn id="1" name="Rok kwartał" dataDxfId="54"/>
    <tableColumn id="2" name="Liczba pożarów" dataDxfId="53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id="15" name="Pożary_według_miejsca_powstania" displayName="Pożary_według_miejsca_powstania" ref="A2:B12" totalsRowShown="0">
  <autoFilter ref="A2:B12"/>
  <tableColumns count="2">
    <tableColumn id="1" name="Miejsce powstania" dataDxfId="52"/>
    <tableColumn id="2" name="Liczba pożarów" dataDxfId="51"/>
  </tableColumns>
  <tableStyleInfo name="TableStyleMedium7" showFirstColumn="0" showLastColumn="0" showRowStripes="1" showColumnStripes="0"/>
</table>
</file>

<file path=xl/tables/table12.xml><?xml version="1.0" encoding="utf-8"?>
<table xmlns="http://schemas.openxmlformats.org/spreadsheetml/2006/main" id="12" name="Przestępstwa_stwierdzone_według_rodzaju_przestępstw" displayName="Przestępstwa_stwierdzone_według_rodzaju_przestępstw" ref="A10:C18" totalsRowShown="0" tableBorderDxfId="50">
  <autoFilter ref="A10:C18"/>
  <tableColumns count="3">
    <tableColumn id="1" name="Wyszczególnienie" dataDxfId="2"/>
    <tableColumn id="3" name="Poznań" dataDxfId="49"/>
    <tableColumn id="4" name="Wielkopolskie" dataDxfId="48"/>
  </tableColumns>
  <tableStyleInfo name="TableStyleMedium7" showFirstColumn="0" showLastColumn="0" showRowStripes="1" showColumnStripes="0"/>
</table>
</file>

<file path=xl/tables/table13.xml><?xml version="1.0" encoding="utf-8"?>
<table xmlns="http://schemas.openxmlformats.org/spreadsheetml/2006/main" id="13" name="Wypadki_drogowe" displayName="Wypadki_drogowe" ref="A2:B7" totalsRowShown="0" headerRowDxfId="47" dataDxfId="45" headerRowBorderDxfId="46" tableBorderDxfId="44" totalsRowBorderDxfId="43">
  <autoFilter ref="A2:B7"/>
  <tableColumns count="2">
    <tableColumn id="1" name="Wyszczególnienie" dataDxfId="42"/>
    <tableColumn id="2" name="Liczba" dataDxfId="41"/>
  </tableColumns>
  <tableStyleInfo name="TableStyleMedium7" showFirstColumn="0" showLastColumn="0" showRowStripes="1" showColumnStripes="0"/>
</table>
</file>

<file path=xl/tables/table14.xml><?xml version="1.0" encoding="utf-8"?>
<table xmlns="http://schemas.openxmlformats.org/spreadsheetml/2006/main" id="16" name="Producja_sprzedana_przemysłu" displayName="Producja_sprzedana_przemysłu" ref="A2:D38" totalsRowShown="0" headerRowDxfId="40" dataDxfId="39">
  <autoFilter ref="A2:D38"/>
  <tableColumns count="4">
    <tableColumn id="1" name="Rok" dataDxfId="38"/>
    <tableColumn id="2" name="Miesiąc" dataDxfId="37"/>
    <tableColumn id="3" name="Poznań" dataDxfId="36"/>
    <tableColumn id="4" name="Wielkopolskie" dataDxfId="35"/>
  </tableColumns>
  <tableStyleInfo name="TableStyleMedium7" showFirstColumn="0" showLastColumn="0" showRowStripes="1" showColumnStripes="0"/>
</table>
</file>

<file path=xl/tables/table15.xml><?xml version="1.0" encoding="utf-8"?>
<table xmlns="http://schemas.openxmlformats.org/spreadsheetml/2006/main" id="17" name="Producja_sprzedana_budownictwa" displayName="Producja_sprzedana_budownictwa" ref="A42:D78" totalsRowShown="0" headerRowDxfId="34" dataDxfId="33">
  <autoFilter ref="A42:D78"/>
  <tableColumns count="4">
    <tableColumn id="1" name="Rok" dataDxfId="32"/>
    <tableColumn id="2" name="Miesiąc" dataDxfId="31"/>
    <tableColumn id="3" name="Poznań" dataDxfId="30"/>
    <tableColumn id="4" name="Wielkopolskie" dataDxfId="29"/>
  </tableColumns>
  <tableStyleInfo name="TableStyleMedium7" showFirstColumn="0" showLastColumn="0" showRowStripes="1" showColumnStripes="0"/>
</table>
</file>

<file path=xl/tables/table16.xml><?xml version="1.0" encoding="utf-8"?>
<table xmlns="http://schemas.openxmlformats.org/spreadsheetml/2006/main" id="4" name="Podmioty_gospodarki_narodowej_według_formy_prawnej" displayName="Podmioty_gospodarki_narodowej_według_formy_prawnej" ref="A11:B18" totalsRowShown="0">
  <autoFilter ref="A11:B18"/>
  <tableColumns count="2">
    <tableColumn id="1" name="Forma prawna" dataDxfId="28"/>
    <tableColumn id="2" name="Liczba podmiotów" dataDxfId="27"/>
  </tableColumns>
  <tableStyleInfo name="TableStyleMedium7" showFirstColumn="0" showLastColumn="0" showRowStripes="1" showColumnStripes="0"/>
</table>
</file>

<file path=xl/tables/table17.xml><?xml version="1.0" encoding="utf-8"?>
<table xmlns="http://schemas.openxmlformats.org/spreadsheetml/2006/main" id="18" name="Oświadczenia_o_powierzeniu_wykonywania_pracy_cudzoziemcom" displayName="Oświadczenia_o_powierzeniu_wykonywania_pracy_cudzoziemcom" ref="A2:C8" totalsRowShown="0" headerRowDxfId="26">
  <autoFilter ref="A2:C8"/>
  <tableColumns count="3">
    <tableColumn id="1" name="Obywatelstwo" dataDxfId="25"/>
    <tableColumn id="2" name="Poznań _x000a_i powiat poznański" dataDxfId="24"/>
    <tableColumn id="3" name="Wielkopolskie" dataDxfId="23"/>
  </tableColumns>
  <tableStyleInfo name="TableStyleMedium7" showFirstColumn="0" showLastColumn="0" showRowStripes="1" showColumnStripes="0"/>
</table>
</file>

<file path=xl/tables/table18.xml><?xml version="1.0" encoding="utf-8"?>
<table xmlns="http://schemas.openxmlformats.org/spreadsheetml/2006/main" id="19" name="Studenci_uczelni" displayName="Studenci_uczelni" ref="A21:C36" totalsRowShown="0" headerRowDxfId="22" dataDxfId="21">
  <autoFilter ref="A21:C36"/>
  <tableColumns count="3">
    <tableColumn id="1" name="Rok" dataDxfId="20"/>
    <tableColumn id="2" name="Studenci" dataDxfId="19"/>
    <tableColumn id="3" name="W tym cudzoziemcy" dataDxfId="18"/>
  </tableColumns>
  <tableStyleInfo name="TableStyleMedium7" showFirstColumn="0" showLastColumn="0" showRowStripes="1" showColumnStripes="0"/>
</table>
</file>

<file path=xl/tables/table19.xml><?xml version="1.0" encoding="utf-8"?>
<table xmlns="http://schemas.openxmlformats.org/spreadsheetml/2006/main" id="5" name="Dochody_i_wydatki_budżetu_miasta" displayName="Dochody_i_wydatki_budżetu_miasta" ref="A2:C21" totalsRowShown="0" headerRowDxfId="1">
  <autoFilter ref="A2:C21"/>
  <tableColumns count="3">
    <tableColumn id="1" name="Wyszczególnienie" dataDxfId="17"/>
    <tableColumn id="2" name="Zł"/>
    <tableColumn id="3" name="%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10" name="Ludnosc_wedlug_ekonomicznych_grup_wieku" displayName="Ludnosc_wedlug_ekonomicznych_grup_wieku" ref="A129:G132" totalsRowShown="0" headerRowDxfId="106" dataDxfId="104" headerRowBorderDxfId="105" tableBorderDxfId="103">
  <autoFilter ref="A129:G132"/>
  <tableColumns count="7">
    <tableColumn id="1" name="Wiek" dataDxfId="102"/>
    <tableColumn id="2" name="Poznań" dataDxfId="101"/>
    <tableColumn id="5" name="Poznań %" dataDxfId="100">
      <calculatedColumnFormula>ROUND((Ludnosc_wedlug_ekonomicznych_grup_wieku[[#This Row],[Poznań]]/SUM(Ludnosc_wedlug_ekonomicznych_grup_wieku[Poznań])*100),1)</calculatedColumnFormula>
    </tableColumn>
    <tableColumn id="3" name="Wielkopolskie" dataDxfId="99"/>
    <tableColumn id="6" name="Wielkopolskie %" dataDxfId="98">
      <calculatedColumnFormula>ROUND((Ludnosc_wedlug_ekonomicznych_grup_wieku[[#This Row],[Wielkopolskie]]/SUM(Ludnosc_wedlug_ekonomicznych_grup_wieku[Wielkopolskie])*100),1)</calculatedColumnFormula>
    </tableColumn>
    <tableColumn id="4" name="Polska" dataDxfId="97"/>
    <tableColumn id="7" name="Polska %" dataDxfId="96">
      <calculatedColumnFormula>ROUND((Ludnosc_wedlug_ekonomicznych_grup_wieku[[#This Row],[Polska]]/SUM(Ludnosc_wedlug_ekonomicznych_grup_wieku[Polska])*100),1)</calculatedColumnFormula>
    </tableColumn>
  </tableColumns>
  <tableStyleInfo name="TableStyleMedium7" showFirstColumn="0" showLastColumn="0" showRowStripes="1" showColumnStripes="0"/>
</table>
</file>

<file path=xl/tables/table20.xml><?xml version="1.0" encoding="utf-8"?>
<table xmlns="http://schemas.openxmlformats.org/spreadsheetml/2006/main" id="6" name="Korzystający_z_bazy_noclegowej_według_rodzaju_obiektu" displayName="Korzystający_z_bazy_noclegowej_według_rodzaju_obiektu" ref="A32:C38" totalsRowShown="0" headerRowDxfId="16" dataDxfId="15">
  <autoFilter ref="A32:C38"/>
  <tableColumns count="3">
    <tableColumn id="1" name="Obiekty" dataDxfId="14" totalsRowDxfId="13"/>
    <tableColumn id="3" name="Korzystający" dataDxfId="12" totalsRowDxfId="11"/>
    <tableColumn id="4" name="%" dataDxfId="10" totalsRowDxfId="9">
      <calculatedColumnFormula>B33/$B$33*100</calculatedColumnFormula>
    </tableColumn>
  </tableColumns>
  <tableStyleInfo name="TableStyleMedium7" showFirstColumn="0" showLastColumn="0" showRowStripes="1" showColumnStripes="0"/>
</table>
</file>

<file path=xl/tables/table21.xml><?xml version="1.0" encoding="utf-8"?>
<table xmlns="http://schemas.openxmlformats.org/spreadsheetml/2006/main" id="21" name="Poznań_na_tle_województwa_wielkopolskiego_i_Polski" displayName="Poznań_na_tle_województwa_wielkopolskiego_i_Polski" ref="A2:D17" totalsRowShown="0" headerRowDxfId="8" dataDxfId="7">
  <autoFilter ref="A2:D17"/>
  <tableColumns count="4">
    <tableColumn id="1" name="Wyszczególnienie" dataDxfId="6"/>
    <tableColumn id="2" name="Poznań" dataDxfId="5"/>
    <tableColumn id="3" name="Wielkopolskie" dataDxfId="4"/>
    <tableColumn id="4" name="Polska" dataDxfId="3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id="1" name="Saldo_migracji_ludnosci_na_pobyt_staly" displayName="Saldo_migracji_ludnosci_na_pobyt_staly" ref="A28:D43" totalsRowShown="0" headerRowDxfId="95" headerRowBorderDxfId="94">
  <autoFilter ref="A28:D43"/>
  <tableColumns count="4">
    <tableColumn id="1" name="Rok" dataDxfId="93"/>
    <tableColumn id="2" name="Migracje wewnętrzne" dataDxfId="92"/>
    <tableColumn id="3" name="Migracje zagraniczne"/>
    <tableColumn id="4" name="Saldo ogółem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id="20" name="Ruch_naturalny_na_1000_ludnosci" displayName="Ruch_naturalny_na_1000_ludnosci" ref="A21:G25" totalsRowShown="0" headerRowDxfId="91" dataDxfId="90">
  <autoFilter ref="A21:G25"/>
  <tableColumns count="7">
    <tableColumn id="1" name="Wyszczególnienie" dataDxfId="89"/>
    <tableColumn id="2" name="Poznań" dataDxfId="88" dataCellStyle="Procentowy"/>
    <tableColumn id="3" name="Grunwald" dataDxfId="87"/>
    <tableColumn id="4" name="Jeżyce" dataDxfId="86"/>
    <tableColumn id="5" name="Nowe Miasto" dataDxfId="85"/>
    <tableColumn id="6" name="Stare Miasto" dataDxfId="84"/>
    <tableColumn id="7" name="Wilda" dataDxfId="83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id="22" name="Przeciętna_liczba_lat_dalszego_trwania_życia_dla_osób_w_wieku_0_lat" displayName="Przeciętna_liczba_lat_dalszego_trwania_życia_dla_osób_w_wieku_0_lat" ref="A3:C17" totalsRowShown="0" headerRowDxfId="82">
  <autoFilter ref="A3:C17"/>
  <tableColumns count="3">
    <tableColumn id="1" name="Płeć" dataDxfId="81"/>
    <tableColumn id="2" name="Rok" dataDxfId="80"/>
    <tableColumn id="3" name="Lat" dataDxfId="79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id="2" name="Bezrobotni_zarejestrowani_będący_w_szczególnej_sytuacji" displayName="Bezrobotni_zarejestrowani_będący_w_szczególnej_sytuacji" ref="A26:D32" totalsRowShown="0" headerRowDxfId="78" dataDxfId="77" tableBorderDxfId="76">
  <autoFilter ref="A26:D32"/>
  <tableColumns count="4">
    <tableColumn id="1" name="Bezrobotni" dataDxfId="75"/>
    <tableColumn id="2" name="Poznań" dataDxfId="74"/>
    <tableColumn id="3" name="Wielkopolskie" dataDxfId="73"/>
    <tableColumn id="4" name="Polska" dataDxfId="72"/>
  </tableColumns>
  <tableStyleInfo name="TableStyleMedium7" showFirstColumn="0" showLastColumn="0" showRowStripes="1" showColumnStripes="0"/>
  <extLst>
    <ext xmlns:x14="http://schemas.microsoft.com/office/spreadsheetml/2009/9/main" uri="{504A1905-F514-4f6f-8877-14C23A59335A}">
      <x14:table altText="Bezrobotni zarejestrowani będący w szczególnej sytuacji na rynku pracy " altTextSummary="Dane tabeli_x000d__x000a_"/>
    </ext>
  </extLst>
</table>
</file>

<file path=xl/tables/table7.xml><?xml version="1.0" encoding="utf-8"?>
<table xmlns="http://schemas.openxmlformats.org/spreadsheetml/2006/main" id="24" name="Stopa_bezrobocia_rejestrowanego" displayName="Stopa_bezrobocia_rejestrowanego" ref="A2:D23" totalsRowShown="0" headerRowDxfId="71" dataDxfId="70" tableBorderDxfId="69">
  <autoFilter ref="A2:D23"/>
  <tableColumns count="4">
    <tableColumn id="1" name="Rok" dataDxfId="68" dataCellStyle="Kolumna"/>
    <tableColumn id="2" name="Poznań" dataDxfId="67"/>
    <tableColumn id="3" name="Wielkopolskie" dataDxfId="66"/>
    <tableColumn id="4" name="Poznań2" dataDxfId="65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id="3" name="Przeciętne_miesięczne_wynagrodzenia_brutto_w_sektorze_przedsiębiorstw" displayName="Przeciętne_miesięczne_wynagrodzenia_brutto_w_sektorze_przedsiębiorstw" ref="A2:B11" totalsRowShown="0" headerRowDxfId="64" dataDxfId="63">
  <autoFilter ref="A2:B11"/>
  <tableColumns count="2">
    <tableColumn id="1" name="Sekcja" dataDxfId="62"/>
    <tableColumn id="2" name="Wynagrodzenie w zł" dataDxfId="61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id="11" name="Poznań_na_tle_miast_wojewódzkich_przeciętne_miesięczne_wynagrodzenia_brutto_w_sektorze_przedsiębiorstw_w_zł" displayName="Poznań_na_tle_miast_wojewódzkich_przeciętne_miesięczne_wynagrodzenia_brutto_w_sektorze_przedsiębiorstw_w_zł" ref="A16:C35" totalsRowShown="0" headerRowDxfId="60" dataDxfId="59">
  <autoFilter ref="A16:C35"/>
  <tableColumns count="3">
    <tableColumn id="1" name="Miasta" dataDxfId="58"/>
    <tableColumn id="2" name="Ogółem" dataDxfId="57"/>
    <tableColumn id="3" name="W tym _x000a_w przemyśle" dataDxfId="5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9.bin"/><Relationship Id="rId4" Type="http://schemas.openxmlformats.org/officeDocument/2006/relationships/table" Target="../tables/table1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B3"/>
  <sheetViews>
    <sheetView tabSelected="1" workbookViewId="0"/>
  </sheetViews>
  <sheetFormatPr defaultRowHeight="14.25"/>
  <cols>
    <col min="1" max="1" width="31.625" customWidth="1"/>
    <col min="2" max="2" width="11.5" customWidth="1"/>
  </cols>
  <sheetData>
    <row r="1" spans="1:2" ht="33.75" customHeight="1" thickBot="1">
      <c r="A1" s="30" t="s">
        <v>240</v>
      </c>
    </row>
    <row r="2" spans="1:2" ht="32.25">
      <c r="A2" s="184" t="s">
        <v>242</v>
      </c>
      <c r="B2" s="185">
        <v>262</v>
      </c>
    </row>
    <row r="3" spans="1:2" ht="24.75">
      <c r="A3" s="91" t="s">
        <v>241</v>
      </c>
      <c r="B3" s="90">
        <v>534239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J41"/>
  <sheetViews>
    <sheetView workbookViewId="0"/>
  </sheetViews>
  <sheetFormatPr defaultRowHeight="14.25"/>
  <cols>
    <col min="1" max="1" width="41.5" style="9" customWidth="1"/>
    <col min="2" max="2" width="16" customWidth="1"/>
    <col min="3" max="3" width="13.875" customWidth="1"/>
    <col min="6" max="6" width="30.5" customWidth="1"/>
    <col min="8" max="8" width="29.5" bestFit="1" customWidth="1"/>
  </cols>
  <sheetData>
    <row r="1" spans="1:3" s="12" customFormat="1" ht="36.75" customHeight="1">
      <c r="A1" s="15" t="s">
        <v>29</v>
      </c>
    </row>
    <row r="2" spans="1:3" ht="15">
      <c r="A2" s="196" t="s">
        <v>37</v>
      </c>
      <c r="B2" s="196" t="s">
        <v>38</v>
      </c>
      <c r="C2" s="196" t="s">
        <v>39</v>
      </c>
    </row>
    <row r="3" spans="1:3" ht="15">
      <c r="A3" s="14" t="s">
        <v>47</v>
      </c>
      <c r="B3" s="13"/>
      <c r="C3" s="13"/>
    </row>
    <row r="4" spans="1:3">
      <c r="A4" s="22" t="s">
        <v>31</v>
      </c>
      <c r="B4" s="152">
        <v>6658268</v>
      </c>
      <c r="C4" s="23">
        <v>100</v>
      </c>
    </row>
    <row r="5" spans="1:3">
      <c r="A5" s="22" t="s">
        <v>32</v>
      </c>
      <c r="B5" s="153">
        <v>5844757.4000000004</v>
      </c>
      <c r="C5" s="147">
        <v>87.8</v>
      </c>
    </row>
    <row r="6" spans="1:3">
      <c r="A6" s="24" t="s">
        <v>33</v>
      </c>
      <c r="B6" s="110"/>
      <c r="C6" s="25"/>
    </row>
    <row r="7" spans="1:3">
      <c r="A7" s="24" t="s">
        <v>34</v>
      </c>
      <c r="B7" s="154">
        <v>3110609.9</v>
      </c>
      <c r="C7" s="148">
        <v>46.7</v>
      </c>
    </row>
    <row r="8" spans="1:3">
      <c r="A8" s="22" t="s">
        <v>35</v>
      </c>
      <c r="B8" s="155">
        <v>561191</v>
      </c>
      <c r="C8" s="23">
        <v>7.2</v>
      </c>
    </row>
    <row r="9" spans="1:3">
      <c r="A9" s="22" t="s">
        <v>36</v>
      </c>
      <c r="B9" s="156">
        <v>252319.5</v>
      </c>
      <c r="C9" s="23">
        <v>3.6</v>
      </c>
    </row>
    <row r="10" spans="1:3" ht="15">
      <c r="A10" s="14" t="s">
        <v>48</v>
      </c>
      <c r="B10" s="111"/>
      <c r="C10" s="26"/>
    </row>
    <row r="11" spans="1:3">
      <c r="A11" s="22" t="s">
        <v>54</v>
      </c>
      <c r="B11" s="156">
        <v>6661225.0999999996</v>
      </c>
      <c r="C11" s="23">
        <v>100</v>
      </c>
    </row>
    <row r="12" spans="1:3">
      <c r="A12" s="27" t="s">
        <v>40</v>
      </c>
      <c r="B12" s="110"/>
    </row>
    <row r="13" spans="1:3">
      <c r="A13" s="28" t="s">
        <v>42</v>
      </c>
      <c r="B13" s="157">
        <v>2572117.7000000002</v>
      </c>
      <c r="C13" s="149">
        <v>38.6</v>
      </c>
    </row>
    <row r="14" spans="1:3">
      <c r="A14" s="28" t="s">
        <v>41</v>
      </c>
      <c r="B14" s="158">
        <v>1347029.8</v>
      </c>
      <c r="C14" s="150">
        <v>20.2</v>
      </c>
    </row>
    <row r="15" spans="1:3">
      <c r="A15" s="28" t="s">
        <v>45</v>
      </c>
      <c r="B15" s="157">
        <v>533858.1</v>
      </c>
      <c r="C15" s="149">
        <v>8</v>
      </c>
    </row>
    <row r="16" spans="1:3" ht="14.25" customHeight="1">
      <c r="A16" s="28" t="s">
        <v>237</v>
      </c>
      <c r="B16" s="157">
        <v>385135.3</v>
      </c>
      <c r="C16" s="149">
        <v>5.8</v>
      </c>
    </row>
    <row r="17" spans="1:10" ht="14.25" customHeight="1">
      <c r="A17" s="28" t="s">
        <v>244</v>
      </c>
      <c r="B17" s="158">
        <v>397093.2</v>
      </c>
      <c r="C17" s="150">
        <v>6</v>
      </c>
    </row>
    <row r="18" spans="1:10" ht="14.25" customHeight="1">
      <c r="A18" s="28" t="s">
        <v>44</v>
      </c>
      <c r="B18" s="157">
        <v>313435.2</v>
      </c>
      <c r="C18" s="149">
        <v>4.7</v>
      </c>
    </row>
    <row r="19" spans="1:10">
      <c r="A19" s="28" t="s">
        <v>43</v>
      </c>
      <c r="B19" s="157">
        <v>204527.6</v>
      </c>
      <c r="C19" s="149">
        <v>3.1</v>
      </c>
    </row>
    <row r="20" spans="1:10">
      <c r="A20" s="28" t="s">
        <v>46</v>
      </c>
      <c r="B20" s="159">
        <v>176753.8</v>
      </c>
      <c r="C20" s="151">
        <v>2.7</v>
      </c>
    </row>
    <row r="21" spans="1:10">
      <c r="A21" s="28" t="s">
        <v>245</v>
      </c>
      <c r="B21" s="110">
        <f>B11-SUM(B13:B20)</f>
        <v>731274.40000000037</v>
      </c>
      <c r="C21" s="25">
        <f>C11-SUM(C13:C20)</f>
        <v>10.900000000000006</v>
      </c>
    </row>
    <row r="23" spans="1:10" ht="20.25" customHeight="1">
      <c r="A23" s="76" t="s">
        <v>189</v>
      </c>
    </row>
    <row r="24" spans="1:10" ht="15">
      <c r="A24" s="144" t="s">
        <v>53</v>
      </c>
      <c r="B24" s="145">
        <v>85</v>
      </c>
    </row>
    <row r="25" spans="1:10">
      <c r="A25" s="79" t="s">
        <v>186</v>
      </c>
      <c r="B25" s="80">
        <v>65</v>
      </c>
    </row>
    <row r="26" spans="1:10" ht="15">
      <c r="A26" s="144" t="s">
        <v>187</v>
      </c>
      <c r="B26" s="145">
        <v>9271</v>
      </c>
    </row>
    <row r="27" spans="1:10">
      <c r="A27" s="81" t="s">
        <v>188</v>
      </c>
      <c r="B27" s="78">
        <v>7993</v>
      </c>
    </row>
    <row r="31" spans="1:10" ht="15.75">
      <c r="A31" s="15" t="s">
        <v>49</v>
      </c>
      <c r="H31" s="146"/>
      <c r="I31" s="146"/>
      <c r="J31" s="146"/>
    </row>
    <row r="32" spans="1:10">
      <c r="A32" s="16" t="s">
        <v>53</v>
      </c>
      <c r="B32" s="95" t="s">
        <v>52</v>
      </c>
      <c r="C32" s="17" t="s">
        <v>39</v>
      </c>
      <c r="H32" s="146"/>
      <c r="I32" s="146"/>
      <c r="J32" s="146"/>
    </row>
    <row r="33" spans="1:10">
      <c r="A33" s="18" t="s">
        <v>27</v>
      </c>
      <c r="B33" s="96">
        <v>925063</v>
      </c>
      <c r="C33" s="19">
        <v>100</v>
      </c>
      <c r="H33" s="146"/>
      <c r="I33" s="146"/>
      <c r="J33" s="146"/>
    </row>
    <row r="34" spans="1:10">
      <c r="A34" s="20" t="s">
        <v>55</v>
      </c>
      <c r="B34" s="97">
        <v>766186</v>
      </c>
      <c r="C34" s="21">
        <v>82.825277845941301</v>
      </c>
      <c r="H34" s="146"/>
      <c r="I34" s="146"/>
      <c r="J34" s="146"/>
    </row>
    <row r="35" spans="1:10">
      <c r="A35" s="20" t="s">
        <v>208</v>
      </c>
      <c r="B35" s="97">
        <v>74553</v>
      </c>
      <c r="C35" s="21">
        <v>8.0592348845429989</v>
      </c>
      <c r="H35" s="146"/>
      <c r="I35" s="146"/>
      <c r="J35" s="146"/>
    </row>
    <row r="36" spans="1:10">
      <c r="A36" s="20" t="s">
        <v>51</v>
      </c>
      <c r="B36" s="97">
        <v>50170</v>
      </c>
      <c r="C36" s="21">
        <v>5.4234144052891526</v>
      </c>
      <c r="H36" s="146"/>
      <c r="I36" s="146"/>
      <c r="J36" s="146"/>
    </row>
    <row r="37" spans="1:10">
      <c r="A37" s="20" t="s">
        <v>56</v>
      </c>
      <c r="B37" s="97">
        <v>7955</v>
      </c>
      <c r="C37" s="21">
        <v>0.85994143101604981</v>
      </c>
      <c r="H37" s="146"/>
      <c r="I37" s="146"/>
      <c r="J37" s="146"/>
    </row>
    <row r="38" spans="1:10">
      <c r="A38" s="20" t="s">
        <v>50</v>
      </c>
      <c r="B38" s="97">
        <f>B33-(B34+B35+B36+B37)</f>
        <v>26199</v>
      </c>
      <c r="C38" s="21">
        <v>2.832131433210495</v>
      </c>
      <c r="H38" s="146"/>
      <c r="I38" s="146"/>
      <c r="J38" s="146"/>
    </row>
    <row r="39" spans="1:10">
      <c r="C39" s="98"/>
      <c r="H39" s="146"/>
      <c r="I39" s="146"/>
      <c r="J39" s="146"/>
    </row>
    <row r="40" spans="1:10">
      <c r="H40" s="146"/>
      <c r="I40" s="146"/>
      <c r="J40" s="146"/>
    </row>
    <row r="41" spans="1:10">
      <c r="H41" s="146"/>
      <c r="I41" s="146"/>
      <c r="J41" s="146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D20"/>
  <sheetViews>
    <sheetView workbookViewId="0"/>
  </sheetViews>
  <sheetFormatPr defaultRowHeight="14.25"/>
  <cols>
    <col min="1" max="1" width="52.25" customWidth="1"/>
    <col min="2" max="2" width="11.5" bestFit="1" customWidth="1"/>
    <col min="3" max="3" width="17.25" bestFit="1" customWidth="1"/>
    <col min="4" max="4" width="10.75" bestFit="1" customWidth="1"/>
  </cols>
  <sheetData>
    <row r="1" spans="1:4" ht="34.5" customHeight="1">
      <c r="A1" s="30" t="s">
        <v>196</v>
      </c>
    </row>
    <row r="2" spans="1:4">
      <c r="A2" s="89" t="s">
        <v>37</v>
      </c>
      <c r="B2" s="89" t="s">
        <v>2</v>
      </c>
      <c r="C2" s="89" t="s">
        <v>3</v>
      </c>
      <c r="D2" s="89" t="s">
        <v>4</v>
      </c>
    </row>
    <row r="3" spans="1:4">
      <c r="A3" s="2" t="s">
        <v>203</v>
      </c>
      <c r="B3" s="189">
        <v>2040</v>
      </c>
      <c r="C3" s="54">
        <v>116</v>
      </c>
      <c r="D3" s="54">
        <v>119</v>
      </c>
    </row>
    <row r="4" spans="1:4">
      <c r="A4" s="2" t="s">
        <v>199</v>
      </c>
      <c r="B4" s="142">
        <v>114</v>
      </c>
      <c r="C4" s="31">
        <v>106</v>
      </c>
      <c r="D4" s="31">
        <v>107</v>
      </c>
    </row>
    <row r="5" spans="1:4">
      <c r="A5" s="2" t="s">
        <v>190</v>
      </c>
      <c r="B5" s="188">
        <v>4.8600000000000003</v>
      </c>
      <c r="C5" s="188">
        <v>3.62</v>
      </c>
      <c r="D5" s="188">
        <v>3.56</v>
      </c>
    </row>
    <row r="6" spans="1:4">
      <c r="A6" s="2" t="s">
        <v>191</v>
      </c>
      <c r="B6" s="37">
        <v>7.29</v>
      </c>
      <c r="C6" s="37">
        <v>6.85</v>
      </c>
      <c r="D6" s="37">
        <v>6.37</v>
      </c>
    </row>
    <row r="7" spans="1:4">
      <c r="A7" s="2" t="s">
        <v>192</v>
      </c>
      <c r="B7" s="37">
        <v>10.199999999999999</v>
      </c>
      <c r="C7" s="37">
        <v>10.06</v>
      </c>
      <c r="D7" s="37">
        <v>10.85</v>
      </c>
    </row>
    <row r="8" spans="1:4">
      <c r="A8" s="2" t="s">
        <v>193</v>
      </c>
      <c r="B8" s="37">
        <v>1.54</v>
      </c>
      <c r="C8" s="37">
        <v>3.32</v>
      </c>
      <c r="D8" s="37">
        <v>3.26</v>
      </c>
    </row>
    <row r="9" spans="1:4">
      <c r="A9" s="2" t="s">
        <v>194</v>
      </c>
      <c r="B9" s="37">
        <v>-2.91</v>
      </c>
      <c r="C9" s="37">
        <v>-3.21</v>
      </c>
      <c r="D9" s="37">
        <v>-4.47</v>
      </c>
    </row>
    <row r="10" spans="1:4">
      <c r="A10" s="2" t="s">
        <v>198</v>
      </c>
      <c r="B10" s="39">
        <v>42.4</v>
      </c>
      <c r="C10" s="39">
        <v>42.6</v>
      </c>
      <c r="D10" s="39">
        <v>43.8</v>
      </c>
    </row>
    <row r="11" spans="1:4">
      <c r="A11" s="2" t="s">
        <v>197</v>
      </c>
      <c r="B11" s="39">
        <v>1.4</v>
      </c>
      <c r="C11" s="39">
        <v>3.5</v>
      </c>
      <c r="D11" s="39">
        <v>5.7</v>
      </c>
    </row>
    <row r="12" spans="1:4">
      <c r="A12" s="2" t="s">
        <v>204</v>
      </c>
      <c r="B12" s="87">
        <v>169.8</v>
      </c>
      <c r="C12" s="87">
        <v>861.6</v>
      </c>
      <c r="D12" s="190">
        <v>6445.9</v>
      </c>
    </row>
    <row r="13" spans="1:4">
      <c r="A13" s="2" t="s">
        <v>202</v>
      </c>
      <c r="B13" s="88">
        <v>9896.74</v>
      </c>
      <c r="C13" s="88">
        <v>8013.38</v>
      </c>
      <c r="D13" s="31">
        <v>8934.98</v>
      </c>
    </row>
    <row r="14" spans="1:4">
      <c r="A14" s="2" t="s">
        <v>195</v>
      </c>
      <c r="B14" s="31">
        <v>10.3</v>
      </c>
      <c r="C14" s="31">
        <v>6.2</v>
      </c>
      <c r="D14" s="31">
        <v>5.3</v>
      </c>
    </row>
    <row r="15" spans="1:4">
      <c r="A15" s="2" t="s">
        <v>200</v>
      </c>
      <c r="B15" s="31">
        <v>63.1</v>
      </c>
      <c r="C15" s="31">
        <v>84.4</v>
      </c>
      <c r="D15" s="31">
        <v>86.9</v>
      </c>
    </row>
    <row r="16" spans="1:4">
      <c r="A16" s="2" t="s">
        <v>201</v>
      </c>
      <c r="B16" s="31">
        <v>258</v>
      </c>
      <c r="C16" s="31">
        <v>153</v>
      </c>
      <c r="D16" s="31">
        <v>146</v>
      </c>
    </row>
    <row r="17" spans="1:4">
      <c r="A17" s="2" t="s">
        <v>236</v>
      </c>
      <c r="B17" s="83">
        <v>175600</v>
      </c>
      <c r="C17" s="83">
        <v>95104</v>
      </c>
      <c r="D17" s="83">
        <v>90759</v>
      </c>
    </row>
    <row r="19" spans="1:4" ht="39.75" customHeight="1">
      <c r="A19" s="117" t="s">
        <v>219</v>
      </c>
      <c r="B19" s="118"/>
      <c r="C19" s="118"/>
      <c r="D19" s="118"/>
    </row>
    <row r="20" spans="1:4">
      <c r="A20" s="7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O132"/>
  <sheetViews>
    <sheetView workbookViewId="0"/>
  </sheetViews>
  <sheetFormatPr defaultRowHeight="14.25"/>
  <cols>
    <col min="1" max="1" width="29.125" customWidth="1"/>
    <col min="2" max="7" width="19.625" customWidth="1"/>
  </cols>
  <sheetData>
    <row r="1" spans="1:4" ht="15.75">
      <c r="A1" s="30" t="s">
        <v>95</v>
      </c>
    </row>
    <row r="2" spans="1:4">
      <c r="A2" t="s">
        <v>71</v>
      </c>
    </row>
    <row r="4" spans="1:4">
      <c r="A4" s="2" t="s">
        <v>93</v>
      </c>
      <c r="B4" s="2" t="s">
        <v>27</v>
      </c>
      <c r="C4" s="2" t="s">
        <v>213</v>
      </c>
      <c r="D4" s="2" t="s">
        <v>214</v>
      </c>
    </row>
    <row r="5" spans="1:4">
      <c r="A5" s="32" t="s">
        <v>72</v>
      </c>
      <c r="B5" s="32">
        <v>534239</v>
      </c>
      <c r="C5" s="32">
        <v>249413</v>
      </c>
      <c r="D5" s="32">
        <v>284826</v>
      </c>
    </row>
    <row r="6" spans="1:4">
      <c r="A6" s="32" t="s">
        <v>73</v>
      </c>
      <c r="B6" s="32">
        <v>21606</v>
      </c>
      <c r="C6" s="32">
        <v>11186</v>
      </c>
      <c r="D6" s="32">
        <v>10420</v>
      </c>
    </row>
    <row r="7" spans="1:4">
      <c r="A7" s="103">
        <v>0</v>
      </c>
      <c r="B7" s="103">
        <v>3824</v>
      </c>
      <c r="C7" s="103">
        <v>1963</v>
      </c>
      <c r="D7" s="103">
        <v>1861</v>
      </c>
    </row>
    <row r="8" spans="1:4">
      <c r="A8" s="31">
        <v>1</v>
      </c>
      <c r="B8" s="31">
        <v>3900</v>
      </c>
      <c r="C8" s="31">
        <v>2034</v>
      </c>
      <c r="D8" s="31">
        <v>1866</v>
      </c>
    </row>
    <row r="9" spans="1:4">
      <c r="A9" s="31">
        <v>2</v>
      </c>
      <c r="B9" s="31">
        <v>4264</v>
      </c>
      <c r="C9" s="31">
        <v>2228</v>
      </c>
      <c r="D9" s="31">
        <v>2036</v>
      </c>
    </row>
    <row r="10" spans="1:4">
      <c r="A10" s="31">
        <v>3</v>
      </c>
      <c r="B10" s="31">
        <v>4629</v>
      </c>
      <c r="C10" s="31">
        <v>2399</v>
      </c>
      <c r="D10" s="31">
        <v>2230</v>
      </c>
    </row>
    <row r="11" spans="1:4">
      <c r="A11" s="31">
        <v>4</v>
      </c>
      <c r="B11" s="31">
        <v>4989</v>
      </c>
      <c r="C11" s="31">
        <v>2562</v>
      </c>
      <c r="D11" s="31">
        <v>2427</v>
      </c>
    </row>
    <row r="12" spans="1:4">
      <c r="A12" s="32" t="s">
        <v>74</v>
      </c>
      <c r="B12" s="32">
        <v>23805</v>
      </c>
      <c r="C12" s="32">
        <v>12347</v>
      </c>
      <c r="D12" s="32">
        <v>11458</v>
      </c>
    </row>
    <row r="13" spans="1:4">
      <c r="A13" s="31">
        <v>5</v>
      </c>
      <c r="B13" s="31">
        <v>4522</v>
      </c>
      <c r="C13" s="31">
        <v>2343</v>
      </c>
      <c r="D13" s="31">
        <v>2179</v>
      </c>
    </row>
    <row r="14" spans="1:4">
      <c r="A14" s="31">
        <v>6</v>
      </c>
      <c r="B14" s="31">
        <v>4777</v>
      </c>
      <c r="C14" s="31">
        <v>2510</v>
      </c>
      <c r="D14" s="31">
        <v>2267</v>
      </c>
    </row>
    <row r="15" spans="1:4">
      <c r="A15" s="31">
        <v>7</v>
      </c>
      <c r="B15" s="31">
        <v>4808</v>
      </c>
      <c r="C15" s="31">
        <v>2506</v>
      </c>
      <c r="D15" s="31">
        <v>2302</v>
      </c>
    </row>
    <row r="16" spans="1:4">
      <c r="A16" s="31">
        <v>8</v>
      </c>
      <c r="B16" s="31">
        <v>4898</v>
      </c>
      <c r="C16" s="31">
        <v>2491</v>
      </c>
      <c r="D16" s="31">
        <v>2407</v>
      </c>
    </row>
    <row r="17" spans="1:4">
      <c r="A17" s="31">
        <v>9</v>
      </c>
      <c r="B17" s="31">
        <v>4800</v>
      </c>
      <c r="C17" s="31">
        <v>2497</v>
      </c>
      <c r="D17" s="31">
        <v>2303</v>
      </c>
    </row>
    <row r="18" spans="1:4">
      <c r="A18" s="32" t="s">
        <v>75</v>
      </c>
      <c r="B18" s="32">
        <v>22709</v>
      </c>
      <c r="C18" s="32">
        <v>11720</v>
      </c>
      <c r="D18" s="32">
        <v>10989</v>
      </c>
    </row>
    <row r="19" spans="1:4">
      <c r="A19" s="31">
        <v>10</v>
      </c>
      <c r="B19" s="31">
        <v>4596</v>
      </c>
      <c r="C19" s="31">
        <v>2366</v>
      </c>
      <c r="D19" s="31">
        <v>2230</v>
      </c>
    </row>
    <row r="20" spans="1:4">
      <c r="A20" s="31">
        <v>11</v>
      </c>
      <c r="B20" s="31">
        <v>4615</v>
      </c>
      <c r="C20" s="31">
        <v>2437</v>
      </c>
      <c r="D20" s="31">
        <v>2178</v>
      </c>
    </row>
    <row r="21" spans="1:4">
      <c r="A21" s="31">
        <v>12</v>
      </c>
      <c r="B21" s="31">
        <v>4428</v>
      </c>
      <c r="C21" s="31">
        <v>2255</v>
      </c>
      <c r="D21" s="31">
        <v>2173</v>
      </c>
    </row>
    <row r="22" spans="1:4">
      <c r="A22" s="31">
        <v>13</v>
      </c>
      <c r="B22" s="31">
        <v>4530</v>
      </c>
      <c r="C22" s="31">
        <v>2286</v>
      </c>
      <c r="D22" s="31">
        <v>2244</v>
      </c>
    </row>
    <row r="23" spans="1:4">
      <c r="A23" s="31">
        <v>14</v>
      </c>
      <c r="B23" s="31">
        <v>4540</v>
      </c>
      <c r="C23" s="31">
        <v>2376</v>
      </c>
      <c r="D23" s="31">
        <v>2164</v>
      </c>
    </row>
    <row r="24" spans="1:4">
      <c r="A24" s="32" t="s">
        <v>76</v>
      </c>
      <c r="B24" s="32">
        <v>23071</v>
      </c>
      <c r="C24" s="32">
        <v>11791</v>
      </c>
      <c r="D24" s="32">
        <v>11280</v>
      </c>
    </row>
    <row r="25" spans="1:4">
      <c r="A25" s="31">
        <v>15</v>
      </c>
      <c r="B25" s="31">
        <v>4932</v>
      </c>
      <c r="C25" s="31">
        <v>2491</v>
      </c>
      <c r="D25" s="31">
        <v>2441</v>
      </c>
    </row>
    <row r="26" spans="1:4">
      <c r="A26" s="31">
        <v>16</v>
      </c>
      <c r="B26" s="31">
        <v>4870</v>
      </c>
      <c r="C26" s="31">
        <v>2521</v>
      </c>
      <c r="D26" s="31">
        <v>2349</v>
      </c>
    </row>
    <row r="27" spans="1:4">
      <c r="A27" s="31">
        <v>17</v>
      </c>
      <c r="B27" s="31">
        <v>4777</v>
      </c>
      <c r="C27" s="31">
        <v>2371</v>
      </c>
      <c r="D27" s="31">
        <v>2406</v>
      </c>
    </row>
    <row r="28" spans="1:4">
      <c r="A28" s="31">
        <v>18</v>
      </c>
      <c r="B28" s="31">
        <v>4320</v>
      </c>
      <c r="C28" s="31">
        <v>2231</v>
      </c>
      <c r="D28" s="31">
        <v>2089</v>
      </c>
    </row>
    <row r="29" spans="1:4">
      <c r="A29" s="31">
        <v>19</v>
      </c>
      <c r="B29" s="31">
        <v>4172</v>
      </c>
      <c r="C29" s="31">
        <v>2177</v>
      </c>
      <c r="D29" s="31">
        <v>1995</v>
      </c>
    </row>
    <row r="30" spans="1:4">
      <c r="A30" s="32" t="s">
        <v>77</v>
      </c>
      <c r="B30" s="32">
        <v>19059</v>
      </c>
      <c r="C30" s="32">
        <v>9638</v>
      </c>
      <c r="D30" s="32">
        <v>9421</v>
      </c>
    </row>
    <row r="31" spans="1:4">
      <c r="A31" s="31">
        <v>20</v>
      </c>
      <c r="B31" s="31">
        <v>3959</v>
      </c>
      <c r="C31" s="31">
        <v>2037</v>
      </c>
      <c r="D31" s="31">
        <v>1922</v>
      </c>
    </row>
    <row r="32" spans="1:4">
      <c r="A32" s="31">
        <v>21</v>
      </c>
      <c r="B32" s="31">
        <v>3621</v>
      </c>
      <c r="C32" s="31">
        <v>1898</v>
      </c>
      <c r="D32" s="31">
        <v>1723</v>
      </c>
    </row>
    <row r="33" spans="1:4">
      <c r="A33" s="31">
        <v>22</v>
      </c>
      <c r="B33" s="31">
        <v>3541</v>
      </c>
      <c r="C33" s="31">
        <v>1799</v>
      </c>
      <c r="D33" s="31">
        <v>1742</v>
      </c>
    </row>
    <row r="34" spans="1:4">
      <c r="A34" s="31">
        <v>23</v>
      </c>
      <c r="B34" s="31">
        <v>3504</v>
      </c>
      <c r="C34" s="31">
        <v>1764</v>
      </c>
      <c r="D34" s="31">
        <v>1740</v>
      </c>
    </row>
    <row r="35" spans="1:4">
      <c r="A35" s="31">
        <v>24</v>
      </c>
      <c r="B35" s="31">
        <v>4434</v>
      </c>
      <c r="C35" s="31">
        <v>2140</v>
      </c>
      <c r="D35" s="31">
        <v>2294</v>
      </c>
    </row>
    <row r="36" spans="1:4">
      <c r="A36" s="32" t="s">
        <v>78</v>
      </c>
      <c r="B36" s="32">
        <v>36277</v>
      </c>
      <c r="C36" s="32">
        <v>16879</v>
      </c>
      <c r="D36" s="32">
        <v>19398</v>
      </c>
    </row>
    <row r="37" spans="1:4">
      <c r="A37" s="31">
        <v>25</v>
      </c>
      <c r="B37" s="31">
        <v>5504</v>
      </c>
      <c r="C37" s="31">
        <v>2569</v>
      </c>
      <c r="D37" s="31">
        <v>2935</v>
      </c>
    </row>
    <row r="38" spans="1:4">
      <c r="A38" s="31">
        <v>26</v>
      </c>
      <c r="B38" s="31">
        <v>6166</v>
      </c>
      <c r="C38" s="31">
        <v>2832</v>
      </c>
      <c r="D38" s="31">
        <v>3334</v>
      </c>
    </row>
    <row r="39" spans="1:4">
      <c r="A39" s="31">
        <v>27</v>
      </c>
      <c r="B39" s="31">
        <v>7285</v>
      </c>
      <c r="C39" s="31">
        <v>3360</v>
      </c>
      <c r="D39" s="31">
        <v>3925</v>
      </c>
    </row>
    <row r="40" spans="1:4">
      <c r="A40" s="31">
        <v>28</v>
      </c>
      <c r="B40" s="31">
        <v>8220</v>
      </c>
      <c r="C40" s="31">
        <v>3850</v>
      </c>
      <c r="D40" s="31">
        <v>4370</v>
      </c>
    </row>
    <row r="41" spans="1:4">
      <c r="A41" s="31">
        <v>29</v>
      </c>
      <c r="B41" s="31">
        <v>9102</v>
      </c>
      <c r="C41" s="31">
        <v>4268</v>
      </c>
      <c r="D41" s="31">
        <v>4834</v>
      </c>
    </row>
    <row r="42" spans="1:4">
      <c r="A42" s="32" t="s">
        <v>79</v>
      </c>
      <c r="B42" s="32">
        <v>50214</v>
      </c>
      <c r="C42" s="32">
        <v>24248</v>
      </c>
      <c r="D42" s="32">
        <v>25966</v>
      </c>
    </row>
    <row r="43" spans="1:4">
      <c r="A43" s="31">
        <v>30</v>
      </c>
      <c r="B43" s="31">
        <v>9636</v>
      </c>
      <c r="C43" s="31">
        <v>4500</v>
      </c>
      <c r="D43" s="31">
        <v>5136</v>
      </c>
    </row>
    <row r="44" spans="1:4">
      <c r="A44" s="31">
        <v>31</v>
      </c>
      <c r="B44" s="31">
        <v>10016</v>
      </c>
      <c r="C44" s="31">
        <v>4706</v>
      </c>
      <c r="D44" s="31">
        <v>5310</v>
      </c>
    </row>
    <row r="45" spans="1:4">
      <c r="A45" s="31">
        <v>32</v>
      </c>
      <c r="B45" s="31">
        <v>10363</v>
      </c>
      <c r="C45" s="31">
        <v>4986</v>
      </c>
      <c r="D45" s="31">
        <v>5377</v>
      </c>
    </row>
    <row r="46" spans="1:4">
      <c r="A46" s="31">
        <v>33</v>
      </c>
      <c r="B46" s="31">
        <v>10151</v>
      </c>
      <c r="C46" s="31">
        <v>4976</v>
      </c>
      <c r="D46" s="31">
        <v>5175</v>
      </c>
    </row>
    <row r="47" spans="1:4">
      <c r="A47" s="31">
        <v>34</v>
      </c>
      <c r="B47" s="31">
        <v>10048</v>
      </c>
      <c r="C47" s="31">
        <v>5080</v>
      </c>
      <c r="D47" s="31">
        <v>4968</v>
      </c>
    </row>
    <row r="48" spans="1:4">
      <c r="A48" s="32" t="s">
        <v>80</v>
      </c>
      <c r="B48" s="32">
        <v>47156</v>
      </c>
      <c r="C48" s="32">
        <v>23499</v>
      </c>
      <c r="D48" s="32">
        <v>23657</v>
      </c>
    </row>
    <row r="49" spans="1:4">
      <c r="A49" s="31">
        <v>35</v>
      </c>
      <c r="B49" s="31">
        <v>9980</v>
      </c>
      <c r="C49" s="31">
        <v>4915</v>
      </c>
      <c r="D49" s="31">
        <v>5065</v>
      </c>
    </row>
    <row r="50" spans="1:4">
      <c r="A50" s="31">
        <v>36</v>
      </c>
      <c r="B50" s="31">
        <v>9321</v>
      </c>
      <c r="C50" s="31">
        <v>4667</v>
      </c>
      <c r="D50" s="31">
        <v>4654</v>
      </c>
    </row>
    <row r="51" spans="1:4">
      <c r="A51" s="31">
        <v>37</v>
      </c>
      <c r="B51" s="31">
        <v>9330</v>
      </c>
      <c r="C51" s="31">
        <v>4702</v>
      </c>
      <c r="D51" s="31">
        <v>4628</v>
      </c>
    </row>
    <row r="52" spans="1:4">
      <c r="A52" s="31">
        <v>38</v>
      </c>
      <c r="B52" s="31">
        <v>9071</v>
      </c>
      <c r="C52" s="31">
        <v>4612</v>
      </c>
      <c r="D52" s="31">
        <v>4459</v>
      </c>
    </row>
    <row r="53" spans="1:4">
      <c r="A53" s="31">
        <v>39</v>
      </c>
      <c r="B53" s="31">
        <v>9454</v>
      </c>
      <c r="C53" s="31">
        <v>4603</v>
      </c>
      <c r="D53" s="31">
        <v>4851</v>
      </c>
    </row>
    <row r="54" spans="1:4">
      <c r="A54" s="32" t="s">
        <v>81</v>
      </c>
      <c r="B54" s="32">
        <v>47131</v>
      </c>
      <c r="C54" s="32">
        <v>23425</v>
      </c>
      <c r="D54" s="32">
        <v>23706</v>
      </c>
    </row>
    <row r="55" spans="1:4">
      <c r="A55" s="31">
        <v>40</v>
      </c>
      <c r="B55" s="31">
        <v>9625</v>
      </c>
      <c r="C55" s="31">
        <v>4834</v>
      </c>
      <c r="D55" s="31">
        <v>4791</v>
      </c>
    </row>
    <row r="56" spans="1:4">
      <c r="A56" s="31">
        <v>41</v>
      </c>
      <c r="B56" s="31">
        <v>9816</v>
      </c>
      <c r="C56" s="31">
        <v>4908</v>
      </c>
      <c r="D56" s="31">
        <v>4908</v>
      </c>
    </row>
    <row r="57" spans="1:4">
      <c r="A57" s="31">
        <v>42</v>
      </c>
      <c r="B57" s="31">
        <v>9792</v>
      </c>
      <c r="C57" s="31">
        <v>4826</v>
      </c>
      <c r="D57" s="31">
        <v>4966</v>
      </c>
    </row>
    <row r="58" spans="1:4">
      <c r="A58" s="31">
        <v>43</v>
      </c>
      <c r="B58" s="31">
        <v>9170</v>
      </c>
      <c r="C58" s="31">
        <v>4575</v>
      </c>
      <c r="D58" s="31">
        <v>4595</v>
      </c>
    </row>
    <row r="59" spans="1:4">
      <c r="A59" s="31">
        <v>44</v>
      </c>
      <c r="B59" s="31">
        <v>8728</v>
      </c>
      <c r="C59" s="31">
        <v>4282</v>
      </c>
      <c r="D59" s="31">
        <v>4446</v>
      </c>
    </row>
    <row r="60" spans="1:4">
      <c r="A60" s="32" t="s">
        <v>82</v>
      </c>
      <c r="B60" s="32">
        <v>42183</v>
      </c>
      <c r="C60" s="32">
        <v>20799</v>
      </c>
      <c r="D60" s="32">
        <v>21384</v>
      </c>
    </row>
    <row r="61" spans="1:4">
      <c r="A61" s="31">
        <v>45</v>
      </c>
      <c r="B61" s="31">
        <v>8835</v>
      </c>
      <c r="C61" s="31">
        <v>4325</v>
      </c>
      <c r="D61" s="31">
        <v>4510</v>
      </c>
    </row>
    <row r="62" spans="1:4">
      <c r="A62" s="31">
        <v>46</v>
      </c>
      <c r="B62" s="31">
        <v>8746</v>
      </c>
      <c r="C62" s="31">
        <v>4320</v>
      </c>
      <c r="D62" s="31">
        <v>4426</v>
      </c>
    </row>
    <row r="63" spans="1:4">
      <c r="A63" s="31">
        <v>47</v>
      </c>
      <c r="B63" s="31">
        <v>8218</v>
      </c>
      <c r="C63" s="31">
        <v>4096</v>
      </c>
      <c r="D63" s="31">
        <v>4122</v>
      </c>
    </row>
    <row r="64" spans="1:4">
      <c r="A64" s="31">
        <v>48</v>
      </c>
      <c r="B64" s="31">
        <v>8207</v>
      </c>
      <c r="C64" s="31">
        <v>4021</v>
      </c>
      <c r="D64" s="31">
        <v>4186</v>
      </c>
    </row>
    <row r="65" spans="1:4">
      <c r="A65" s="31">
        <v>49</v>
      </c>
      <c r="B65" s="31">
        <v>8177</v>
      </c>
      <c r="C65" s="31">
        <v>4037</v>
      </c>
      <c r="D65" s="31">
        <v>4140</v>
      </c>
    </row>
    <row r="66" spans="1:4">
      <c r="A66" s="32" t="s">
        <v>83</v>
      </c>
      <c r="B66" s="32">
        <v>33911</v>
      </c>
      <c r="C66" s="32">
        <v>16413</v>
      </c>
      <c r="D66" s="32">
        <v>17498</v>
      </c>
    </row>
    <row r="67" spans="1:4">
      <c r="A67" s="31">
        <v>50</v>
      </c>
      <c r="B67" s="31">
        <v>7835</v>
      </c>
      <c r="C67" s="31">
        <v>3785</v>
      </c>
      <c r="D67" s="31">
        <v>4050</v>
      </c>
    </row>
    <row r="68" spans="1:4">
      <c r="A68" s="31">
        <v>51</v>
      </c>
      <c r="B68" s="31">
        <v>7059</v>
      </c>
      <c r="C68" s="31">
        <v>3371</v>
      </c>
      <c r="D68" s="31">
        <v>3688</v>
      </c>
    </row>
    <row r="69" spans="1:4">
      <c r="A69" s="31">
        <v>52</v>
      </c>
      <c r="B69" s="31">
        <v>6966</v>
      </c>
      <c r="C69" s="31">
        <v>3415</v>
      </c>
      <c r="D69" s="31">
        <v>3551</v>
      </c>
    </row>
    <row r="70" spans="1:4">
      <c r="A70" s="31">
        <v>53</v>
      </c>
      <c r="B70" s="31">
        <v>6255</v>
      </c>
      <c r="C70" s="31">
        <v>3026</v>
      </c>
      <c r="D70" s="31">
        <v>3229</v>
      </c>
    </row>
    <row r="71" spans="1:4">
      <c r="A71" s="31">
        <v>54</v>
      </c>
      <c r="B71" s="31">
        <v>5796</v>
      </c>
      <c r="C71" s="31">
        <v>2816</v>
      </c>
      <c r="D71" s="31">
        <v>2980</v>
      </c>
    </row>
    <row r="72" spans="1:4">
      <c r="A72" s="32" t="s">
        <v>84</v>
      </c>
      <c r="B72" s="32">
        <v>25484</v>
      </c>
      <c r="C72" s="32">
        <v>11905</v>
      </c>
      <c r="D72" s="32">
        <v>13579</v>
      </c>
    </row>
    <row r="73" spans="1:4">
      <c r="A73" s="31">
        <v>55</v>
      </c>
      <c r="B73" s="31">
        <v>5519</v>
      </c>
      <c r="C73" s="31">
        <v>2622</v>
      </c>
      <c r="D73" s="31">
        <v>2897</v>
      </c>
    </row>
    <row r="74" spans="1:4">
      <c r="A74" s="31">
        <v>56</v>
      </c>
      <c r="B74" s="31">
        <v>5158</v>
      </c>
      <c r="C74" s="31">
        <v>2383</v>
      </c>
      <c r="D74" s="31">
        <v>2775</v>
      </c>
    </row>
    <row r="75" spans="1:4">
      <c r="A75" s="31">
        <v>57</v>
      </c>
      <c r="B75" s="31">
        <v>4990</v>
      </c>
      <c r="C75" s="31">
        <v>2292</v>
      </c>
      <c r="D75" s="31">
        <v>2698</v>
      </c>
    </row>
    <row r="76" spans="1:4">
      <c r="A76" s="31">
        <v>58</v>
      </c>
      <c r="B76" s="31">
        <v>4986</v>
      </c>
      <c r="C76" s="31">
        <v>2371</v>
      </c>
      <c r="D76" s="31">
        <v>2615</v>
      </c>
    </row>
    <row r="77" spans="1:4">
      <c r="A77" s="31">
        <v>59</v>
      </c>
      <c r="B77" s="31">
        <v>4831</v>
      </c>
      <c r="C77" s="31">
        <v>2237</v>
      </c>
      <c r="D77" s="31">
        <v>2594</v>
      </c>
    </row>
    <row r="78" spans="1:4">
      <c r="A78" s="32" t="s">
        <v>85</v>
      </c>
      <c r="B78" s="32">
        <v>24915</v>
      </c>
      <c r="C78" s="32">
        <v>11465</v>
      </c>
      <c r="D78" s="32">
        <v>13450</v>
      </c>
    </row>
    <row r="79" spans="1:4">
      <c r="A79" s="31">
        <v>60</v>
      </c>
      <c r="B79" s="31">
        <v>4847</v>
      </c>
      <c r="C79" s="31">
        <v>2278</v>
      </c>
      <c r="D79" s="31">
        <v>2569</v>
      </c>
    </row>
    <row r="80" spans="1:4">
      <c r="A80" s="31">
        <v>61</v>
      </c>
      <c r="B80" s="31">
        <v>4916</v>
      </c>
      <c r="C80" s="31">
        <v>2249</v>
      </c>
      <c r="D80" s="31">
        <v>2667</v>
      </c>
    </row>
    <row r="81" spans="1:4">
      <c r="A81" s="31">
        <v>62</v>
      </c>
      <c r="B81" s="31">
        <v>5044</v>
      </c>
      <c r="C81" s="31">
        <v>2335</v>
      </c>
      <c r="D81" s="31">
        <v>2709</v>
      </c>
    </row>
    <row r="82" spans="1:4">
      <c r="A82" s="31">
        <v>63</v>
      </c>
      <c r="B82" s="31">
        <v>4935</v>
      </c>
      <c r="C82" s="31">
        <v>2283</v>
      </c>
      <c r="D82" s="31">
        <v>2652</v>
      </c>
    </row>
    <row r="83" spans="1:4">
      <c r="A83" s="31">
        <v>64</v>
      </c>
      <c r="B83" s="31">
        <v>5173</v>
      </c>
      <c r="C83" s="31">
        <v>2320</v>
      </c>
      <c r="D83" s="31">
        <v>2853</v>
      </c>
    </row>
    <row r="84" spans="1:4">
      <c r="A84" s="32" t="s">
        <v>86</v>
      </c>
      <c r="B84" s="32">
        <v>30463</v>
      </c>
      <c r="C84" s="32">
        <v>12920</v>
      </c>
      <c r="D84" s="32">
        <v>17543</v>
      </c>
    </row>
    <row r="85" spans="1:4">
      <c r="A85" s="31">
        <v>65</v>
      </c>
      <c r="B85" s="31">
        <v>5469</v>
      </c>
      <c r="C85" s="31">
        <v>2365</v>
      </c>
      <c r="D85" s="31">
        <v>3104</v>
      </c>
    </row>
    <row r="86" spans="1:4">
      <c r="A86" s="31">
        <v>66</v>
      </c>
      <c r="B86" s="31">
        <v>5832</v>
      </c>
      <c r="C86" s="31">
        <v>2536</v>
      </c>
      <c r="D86" s="31">
        <v>3296</v>
      </c>
    </row>
    <row r="87" spans="1:4">
      <c r="A87" s="31">
        <v>67</v>
      </c>
      <c r="B87" s="31">
        <v>6030</v>
      </c>
      <c r="C87" s="31">
        <v>2533</v>
      </c>
      <c r="D87" s="31">
        <v>3497</v>
      </c>
    </row>
    <row r="88" spans="1:4">
      <c r="A88" s="31">
        <v>68</v>
      </c>
      <c r="B88" s="31">
        <v>6560</v>
      </c>
      <c r="C88" s="31">
        <v>2680</v>
      </c>
      <c r="D88" s="31">
        <v>3880</v>
      </c>
    </row>
    <row r="89" spans="1:4">
      <c r="A89" s="31">
        <v>69</v>
      </c>
      <c r="B89" s="31">
        <v>6572</v>
      </c>
      <c r="C89" s="31">
        <v>2806</v>
      </c>
      <c r="D89" s="31">
        <v>3766</v>
      </c>
    </row>
    <row r="90" spans="1:4">
      <c r="A90" s="32" t="s">
        <v>87</v>
      </c>
      <c r="B90" s="32">
        <v>31868</v>
      </c>
      <c r="C90" s="32">
        <v>12427</v>
      </c>
      <c r="D90" s="32">
        <v>19441</v>
      </c>
    </row>
    <row r="91" spans="1:4">
      <c r="A91" s="31">
        <v>70</v>
      </c>
      <c r="B91" s="31">
        <v>6584</v>
      </c>
      <c r="C91" s="31">
        <v>2639</v>
      </c>
      <c r="D91" s="31">
        <v>3945</v>
      </c>
    </row>
    <row r="92" spans="1:4">
      <c r="A92" s="31">
        <v>71</v>
      </c>
      <c r="B92" s="31">
        <v>6487</v>
      </c>
      <c r="C92" s="31">
        <v>2529</v>
      </c>
      <c r="D92" s="31">
        <v>3958</v>
      </c>
    </row>
    <row r="93" spans="1:4">
      <c r="A93" s="31">
        <v>72</v>
      </c>
      <c r="B93" s="31">
        <v>6471</v>
      </c>
      <c r="C93" s="31">
        <v>2489</v>
      </c>
      <c r="D93" s="31">
        <v>3982</v>
      </c>
    </row>
    <row r="94" spans="1:4">
      <c r="A94" s="31">
        <v>73</v>
      </c>
      <c r="B94" s="31">
        <v>6248</v>
      </c>
      <c r="C94" s="31">
        <v>2427</v>
      </c>
      <c r="D94" s="31">
        <v>3821</v>
      </c>
    </row>
    <row r="95" spans="1:4">
      <c r="A95" s="31">
        <v>74</v>
      </c>
      <c r="B95" s="31">
        <v>6078</v>
      </c>
      <c r="C95" s="31">
        <v>2343</v>
      </c>
      <c r="D95" s="31">
        <v>3735</v>
      </c>
    </row>
    <row r="96" spans="1:4">
      <c r="A96" s="32" t="s">
        <v>88</v>
      </c>
      <c r="B96" s="32">
        <v>27912</v>
      </c>
      <c r="C96" s="32">
        <v>10589</v>
      </c>
      <c r="D96" s="32">
        <v>17323</v>
      </c>
    </row>
    <row r="97" spans="1:4">
      <c r="A97" s="31">
        <v>75</v>
      </c>
      <c r="B97" s="31">
        <v>5810</v>
      </c>
      <c r="C97" s="31">
        <v>2281</v>
      </c>
      <c r="D97" s="31">
        <v>3529</v>
      </c>
    </row>
    <row r="98" spans="1:4">
      <c r="A98" s="31">
        <v>76</v>
      </c>
      <c r="B98" s="31">
        <v>5637</v>
      </c>
      <c r="C98" s="31">
        <v>2134</v>
      </c>
      <c r="D98" s="31">
        <v>3503</v>
      </c>
    </row>
    <row r="99" spans="1:4">
      <c r="A99" s="31">
        <v>77</v>
      </c>
      <c r="B99" s="31">
        <v>5684</v>
      </c>
      <c r="C99" s="31">
        <v>2152</v>
      </c>
      <c r="D99" s="31">
        <v>3532</v>
      </c>
    </row>
    <row r="100" spans="1:4">
      <c r="A100" s="31">
        <v>78</v>
      </c>
      <c r="B100" s="31">
        <v>5358</v>
      </c>
      <c r="C100" s="31">
        <v>1993</v>
      </c>
      <c r="D100" s="31">
        <v>3365</v>
      </c>
    </row>
    <row r="101" spans="1:4">
      <c r="A101" s="31">
        <v>79</v>
      </c>
      <c r="B101" s="31">
        <v>5423</v>
      </c>
      <c r="C101" s="31">
        <v>2029</v>
      </c>
      <c r="D101" s="31">
        <v>3394</v>
      </c>
    </row>
    <row r="102" spans="1:4">
      <c r="A102" s="32" t="s">
        <v>89</v>
      </c>
      <c r="B102" s="32">
        <v>11646</v>
      </c>
      <c r="C102" s="32">
        <v>4059</v>
      </c>
      <c r="D102" s="32">
        <v>7587</v>
      </c>
    </row>
    <row r="103" spans="1:4">
      <c r="A103" s="31">
        <v>80</v>
      </c>
      <c r="B103" s="31">
        <v>2870</v>
      </c>
      <c r="C103" s="31">
        <v>993</v>
      </c>
      <c r="D103" s="31">
        <v>1877</v>
      </c>
    </row>
    <row r="104" spans="1:4">
      <c r="A104" s="31">
        <v>81</v>
      </c>
      <c r="B104" s="31">
        <v>2311</v>
      </c>
      <c r="C104" s="31">
        <v>817</v>
      </c>
      <c r="D104" s="31">
        <v>1494</v>
      </c>
    </row>
    <row r="105" spans="1:4">
      <c r="A105" s="31">
        <v>82</v>
      </c>
      <c r="B105" s="31">
        <v>2247</v>
      </c>
      <c r="C105" s="31">
        <v>780</v>
      </c>
      <c r="D105" s="31">
        <v>1467</v>
      </c>
    </row>
    <row r="106" spans="1:4">
      <c r="A106" s="31">
        <v>83</v>
      </c>
      <c r="B106" s="31">
        <v>2217</v>
      </c>
      <c r="C106" s="31">
        <v>789</v>
      </c>
      <c r="D106" s="31">
        <v>1428</v>
      </c>
    </row>
    <row r="107" spans="1:4">
      <c r="A107" s="31">
        <v>84</v>
      </c>
      <c r="B107" s="31">
        <v>2001</v>
      </c>
      <c r="C107" s="31">
        <v>680</v>
      </c>
      <c r="D107" s="31">
        <v>1321</v>
      </c>
    </row>
    <row r="108" spans="1:4">
      <c r="A108" s="32" t="s">
        <v>216</v>
      </c>
      <c r="B108" s="32">
        <v>8976</v>
      </c>
      <c r="C108" s="32">
        <v>2580</v>
      </c>
      <c r="D108" s="32">
        <v>6396</v>
      </c>
    </row>
    <row r="109" spans="1:4">
      <c r="A109" s="103">
        <v>85</v>
      </c>
      <c r="B109" s="103">
        <v>1941</v>
      </c>
      <c r="C109" s="103">
        <v>593</v>
      </c>
      <c r="D109" s="103">
        <v>1348</v>
      </c>
    </row>
    <row r="110" spans="1:4">
      <c r="A110" s="103">
        <v>86</v>
      </c>
      <c r="B110" s="103">
        <v>2053</v>
      </c>
      <c r="C110" s="103">
        <v>607</v>
      </c>
      <c r="D110" s="103">
        <v>1446</v>
      </c>
    </row>
    <row r="111" spans="1:4">
      <c r="A111" s="103">
        <v>87</v>
      </c>
      <c r="B111" s="103">
        <v>1833</v>
      </c>
      <c r="C111" s="103">
        <v>545</v>
      </c>
      <c r="D111" s="103">
        <v>1288</v>
      </c>
    </row>
    <row r="112" spans="1:4">
      <c r="A112" s="103">
        <v>88</v>
      </c>
      <c r="B112" s="103">
        <v>1629</v>
      </c>
      <c r="C112" s="103">
        <v>434</v>
      </c>
      <c r="D112" s="103">
        <v>1195</v>
      </c>
    </row>
    <row r="113" spans="1:4">
      <c r="A113" s="103">
        <v>89</v>
      </c>
      <c r="B113" s="103">
        <v>1520</v>
      </c>
      <c r="C113" s="103">
        <v>401</v>
      </c>
      <c r="D113" s="103">
        <v>1119</v>
      </c>
    </row>
    <row r="114" spans="1:4">
      <c r="A114" s="32" t="s">
        <v>217</v>
      </c>
      <c r="B114" s="32">
        <v>4455</v>
      </c>
      <c r="C114" s="32">
        <v>1194</v>
      </c>
      <c r="D114" s="32">
        <v>3261</v>
      </c>
    </row>
    <row r="115" spans="1:4">
      <c r="A115" s="103">
        <v>90</v>
      </c>
      <c r="B115" s="103">
        <v>1235</v>
      </c>
      <c r="C115" s="103">
        <v>345</v>
      </c>
      <c r="D115" s="103">
        <v>890</v>
      </c>
    </row>
    <row r="116" spans="1:4">
      <c r="A116" s="103">
        <v>91</v>
      </c>
      <c r="B116" s="103">
        <v>1049</v>
      </c>
      <c r="C116" s="103">
        <v>272</v>
      </c>
      <c r="D116" s="103">
        <v>777</v>
      </c>
    </row>
    <row r="117" spans="1:4">
      <c r="A117" s="103">
        <v>92</v>
      </c>
      <c r="B117" s="103">
        <v>873</v>
      </c>
      <c r="C117" s="103">
        <v>233</v>
      </c>
      <c r="D117" s="103">
        <v>640</v>
      </c>
    </row>
    <row r="118" spans="1:4">
      <c r="A118" s="103">
        <v>93</v>
      </c>
      <c r="B118" s="103">
        <v>721</v>
      </c>
      <c r="C118" s="103">
        <v>185</v>
      </c>
      <c r="D118" s="103">
        <v>536</v>
      </c>
    </row>
    <row r="119" spans="1:4">
      <c r="A119" s="103">
        <v>94</v>
      </c>
      <c r="B119" s="103">
        <v>577</v>
      </c>
      <c r="C119" s="103">
        <v>159</v>
      </c>
      <c r="D119" s="103">
        <v>418</v>
      </c>
    </row>
    <row r="120" spans="1:4">
      <c r="A120" s="32" t="s">
        <v>218</v>
      </c>
      <c r="B120" s="32">
        <v>1148</v>
      </c>
      <c r="C120" s="32">
        <v>270</v>
      </c>
      <c r="D120" s="32">
        <v>878</v>
      </c>
    </row>
    <row r="121" spans="1:4">
      <c r="A121" s="103">
        <v>95</v>
      </c>
      <c r="B121" s="103">
        <v>381</v>
      </c>
      <c r="C121" s="103">
        <v>95</v>
      </c>
      <c r="D121" s="103">
        <v>286</v>
      </c>
    </row>
    <row r="122" spans="1:4">
      <c r="A122" s="103">
        <v>96</v>
      </c>
      <c r="B122" s="103">
        <v>292</v>
      </c>
      <c r="C122" s="103">
        <v>70</v>
      </c>
      <c r="D122" s="103">
        <v>222</v>
      </c>
    </row>
    <row r="123" spans="1:4">
      <c r="A123" s="103">
        <v>97</v>
      </c>
      <c r="B123" s="103">
        <v>210</v>
      </c>
      <c r="C123" s="103">
        <v>35</v>
      </c>
      <c r="D123" s="103">
        <v>175</v>
      </c>
    </row>
    <row r="124" spans="1:4">
      <c r="A124" s="103">
        <v>98</v>
      </c>
      <c r="B124" s="103">
        <v>134</v>
      </c>
      <c r="C124" s="103">
        <v>36</v>
      </c>
      <c r="D124" s="103">
        <v>98</v>
      </c>
    </row>
    <row r="125" spans="1:4">
      <c r="A125" s="103">
        <v>99</v>
      </c>
      <c r="B125" s="103">
        <v>131</v>
      </c>
      <c r="C125" s="103">
        <v>34</v>
      </c>
      <c r="D125" s="103">
        <v>97</v>
      </c>
    </row>
    <row r="126" spans="1:4">
      <c r="A126" s="32" t="s">
        <v>215</v>
      </c>
      <c r="B126" s="109">
        <v>250</v>
      </c>
      <c r="C126" s="109">
        <v>59</v>
      </c>
      <c r="D126" s="109">
        <v>191</v>
      </c>
    </row>
    <row r="128" spans="1:4" ht="21.75" customHeight="1">
      <c r="A128" s="30" t="s">
        <v>94</v>
      </c>
    </row>
    <row r="129" spans="1:15">
      <c r="A129" s="119" t="s">
        <v>93</v>
      </c>
      <c r="B129" s="120" t="s">
        <v>2</v>
      </c>
      <c r="C129" s="120" t="s">
        <v>209</v>
      </c>
      <c r="D129" s="120" t="s">
        <v>3</v>
      </c>
      <c r="E129" s="120" t="s">
        <v>210</v>
      </c>
      <c r="F129" s="120" t="s">
        <v>4</v>
      </c>
      <c r="G129" s="121" t="s">
        <v>211</v>
      </c>
    </row>
    <row r="130" spans="1:15">
      <c r="A130" s="122" t="s">
        <v>90</v>
      </c>
      <c r="B130" s="161">
        <v>82699</v>
      </c>
      <c r="C130" s="123">
        <f>ROUND((Ludnosc_wedlug_ekonomicznych_grup_wieku[[#This Row],[Poznań]]/SUM(Ludnosc_wedlug_ekonomicznych_grup_wieku[Poznań])*100),1)</f>
        <v>15.5</v>
      </c>
      <c r="D130" s="161">
        <v>651264</v>
      </c>
      <c r="E130" s="123">
        <f>ROUND((Ludnosc_wedlug_ekonomicznych_grup_wieku[[#This Row],[Wielkopolskie]]/SUM(Ludnosc_wedlug_ekonomicznych_grup_wieku[Wielkopolskie])*100),1)</f>
        <v>18.8</v>
      </c>
      <c r="F130" s="161">
        <v>6591318</v>
      </c>
      <c r="G130" s="123">
        <f>ROUND((Ludnosc_wedlug_ekonomicznych_grup_wieku[[#This Row],[Polska]]/SUM(Ludnosc_wedlug_ekonomicznych_grup_wieku[Polska])*100),1)</f>
        <v>17.7</v>
      </c>
      <c r="M130" s="98"/>
      <c r="N130" s="98"/>
      <c r="O130" s="98"/>
    </row>
    <row r="131" spans="1:15">
      <c r="A131" s="122" t="s">
        <v>91</v>
      </c>
      <c r="B131" s="161">
        <v>321372</v>
      </c>
      <c r="C131" s="123">
        <f>ROUND((Ludnosc_wedlug_ekonomicznych_grup_wieku[[#This Row],[Poznań]]/SUM(Ludnosc_wedlug_ekonomicznych_grup_wieku[Poznań])*100),1)</f>
        <v>60.2</v>
      </c>
      <c r="D131" s="161">
        <v>2037122</v>
      </c>
      <c r="E131" s="123">
        <f>ROUND((Ludnosc_wedlug_ekonomicznych_grup_wieku[[#This Row],[Wielkopolskie]]/SUM(Ludnosc_wedlug_ekonomicznych_grup_wieku[Wielkopolskie])*100),1)</f>
        <v>58.7</v>
      </c>
      <c r="F131" s="161">
        <v>21727356</v>
      </c>
      <c r="G131" s="124">
        <f>ROUND((Ludnosc_wedlug_ekonomicznych_grup_wieku[[#This Row],[Polska]]/SUM(Ludnosc_wedlug_ekonomicznych_grup_wieku[Polska])*100),1)</f>
        <v>58.2</v>
      </c>
      <c r="M131" s="98"/>
      <c r="N131" s="98"/>
      <c r="O131" s="98"/>
    </row>
    <row r="132" spans="1:15">
      <c r="A132" s="122" t="s">
        <v>92</v>
      </c>
      <c r="B132" s="161">
        <v>130168</v>
      </c>
      <c r="C132" s="123">
        <f>ROUND((Ludnosc_wedlug_ekonomicznych_grup_wieku[[#This Row],[Poznań]]/SUM(Ludnosc_wedlug_ekonomicznych_grup_wieku[Poznań])*100),1)</f>
        <v>24.4</v>
      </c>
      <c r="D132" s="161">
        <v>782916</v>
      </c>
      <c r="E132" s="123">
        <f>ROUND((Ludnosc_wedlug_ekonomicznych_grup_wieku[[#This Row],[Wielkopolskie]]/SUM(Ludnosc_wedlug_ekonomicznych_grup_wieku[Wielkopolskie])*100),1)</f>
        <v>22.6</v>
      </c>
      <c r="F132" s="161">
        <v>9013836</v>
      </c>
      <c r="G132" s="124">
        <f>ROUND((Ludnosc_wedlug_ekonomicznych_grup_wieku[[#This Row],[Polska]]/SUM(Ludnosc_wedlug_ekonomicznych_grup_wieku[Polska])*100),1)</f>
        <v>24.1</v>
      </c>
      <c r="M132" s="98"/>
      <c r="N132" s="98"/>
      <c r="O132" s="98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P43"/>
  <sheetViews>
    <sheetView zoomScaleNormal="100" workbookViewId="0"/>
  </sheetViews>
  <sheetFormatPr defaultRowHeight="14.25"/>
  <cols>
    <col min="1" max="1" width="16.5" style="1" customWidth="1"/>
    <col min="2" max="2" width="15.625" style="1" customWidth="1"/>
    <col min="3" max="4" width="15.625" customWidth="1"/>
    <col min="5" max="5" width="12.875" customWidth="1"/>
    <col min="6" max="6" width="12.625" customWidth="1"/>
    <col min="7" max="16" width="11.75" customWidth="1"/>
  </cols>
  <sheetData>
    <row r="1" spans="1:7" ht="15.75">
      <c r="A1" s="186" t="s">
        <v>247</v>
      </c>
      <c r="B1" s="186"/>
      <c r="C1" s="186"/>
      <c r="D1" s="186"/>
      <c r="E1" s="186"/>
      <c r="F1" s="186"/>
      <c r="G1" s="186"/>
    </row>
    <row r="2" spans="1:7">
      <c r="A2" s="187"/>
      <c r="B2" s="187"/>
      <c r="C2" s="187"/>
      <c r="D2" s="187"/>
      <c r="E2" s="187"/>
      <c r="F2" s="187"/>
      <c r="G2" s="187"/>
    </row>
    <row r="3" spans="1:7">
      <c r="A3" s="176" t="s">
        <v>249</v>
      </c>
      <c r="B3" s="176" t="s">
        <v>161</v>
      </c>
      <c r="C3" s="176" t="s">
        <v>248</v>
      </c>
      <c r="D3" s="9"/>
      <c r="E3" s="9"/>
      <c r="F3" s="9"/>
      <c r="G3" s="9"/>
    </row>
    <row r="4" spans="1:7">
      <c r="A4" s="177" t="s">
        <v>213</v>
      </c>
      <c r="B4" s="171">
        <v>2015</v>
      </c>
      <c r="C4" s="172">
        <v>75.099999999999994</v>
      </c>
      <c r="D4" s="9"/>
      <c r="E4" s="9"/>
      <c r="F4" s="9"/>
      <c r="G4" s="9"/>
    </row>
    <row r="5" spans="1:7">
      <c r="A5" s="169"/>
      <c r="B5" s="171">
        <v>2019</v>
      </c>
      <c r="C5" s="172">
        <v>76.3</v>
      </c>
    </row>
    <row r="6" spans="1:7">
      <c r="A6" s="168"/>
      <c r="B6" s="171">
        <v>2020</v>
      </c>
      <c r="C6" s="172">
        <v>74.8</v>
      </c>
    </row>
    <row r="7" spans="1:7">
      <c r="A7" s="168"/>
      <c r="B7" s="171">
        <v>2021</v>
      </c>
      <c r="C7" s="172">
        <v>73.599999999999994</v>
      </c>
    </row>
    <row r="8" spans="1:7">
      <c r="A8" s="168"/>
      <c r="B8" s="171">
        <v>2022</v>
      </c>
      <c r="C8" s="172">
        <v>75.400000000000006</v>
      </c>
    </row>
    <row r="9" spans="1:7">
      <c r="A9" s="168"/>
      <c r="B9" s="171">
        <v>2023</v>
      </c>
      <c r="C9" s="172">
        <v>76.400000000000006</v>
      </c>
    </row>
    <row r="10" spans="1:7">
      <c r="A10" s="168"/>
      <c r="B10" s="173">
        <v>2024</v>
      </c>
      <c r="C10" s="174">
        <v>76.099999999999994</v>
      </c>
    </row>
    <row r="11" spans="1:7">
      <c r="A11" s="177" t="s">
        <v>214</v>
      </c>
      <c r="B11" s="171">
        <v>2015</v>
      </c>
      <c r="C11" s="172">
        <v>81.3</v>
      </c>
    </row>
    <row r="12" spans="1:7">
      <c r="A12" s="169"/>
      <c r="B12" s="171">
        <v>2019</v>
      </c>
      <c r="C12" s="172">
        <v>82.5</v>
      </c>
    </row>
    <row r="13" spans="1:7">
      <c r="A13" s="168"/>
      <c r="B13" s="171">
        <v>2020</v>
      </c>
      <c r="C13" s="172">
        <v>81.599999999999994</v>
      </c>
    </row>
    <row r="14" spans="1:7">
      <c r="A14" s="168"/>
      <c r="B14" s="171">
        <v>2021</v>
      </c>
      <c r="C14" s="172">
        <v>81.2</v>
      </c>
    </row>
    <row r="15" spans="1:7">
      <c r="A15" s="168"/>
      <c r="B15" s="171">
        <v>2022</v>
      </c>
      <c r="C15" s="172">
        <v>81.599999999999994</v>
      </c>
    </row>
    <row r="16" spans="1:7">
      <c r="A16" s="170"/>
      <c r="B16" s="171">
        <v>2023</v>
      </c>
      <c r="C16" s="175">
        <v>82.4</v>
      </c>
    </row>
    <row r="17" spans="1:16">
      <c r="A17" s="170"/>
      <c r="B17" s="173">
        <v>2024</v>
      </c>
      <c r="C17" s="175">
        <v>82.8</v>
      </c>
    </row>
    <row r="19" spans="1:16">
      <c r="A19" s="2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99"/>
      <c r="O19" s="29"/>
      <c r="P19" s="100"/>
    </row>
    <row r="20" spans="1:16" ht="39.75" customHeight="1">
      <c r="A20" s="6" t="s">
        <v>225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99"/>
      <c r="O20" s="29"/>
      <c r="P20" s="100"/>
    </row>
    <row r="21" spans="1:16">
      <c r="A21" s="2" t="s">
        <v>37</v>
      </c>
      <c r="B21" s="129" t="s">
        <v>2</v>
      </c>
      <c r="C21" s="128" t="s">
        <v>226</v>
      </c>
      <c r="D21" s="128" t="s">
        <v>227</v>
      </c>
      <c r="E21" s="128" t="s">
        <v>228</v>
      </c>
      <c r="F21" s="128" t="s">
        <v>229</v>
      </c>
      <c r="G21" s="128" t="s">
        <v>230</v>
      </c>
      <c r="H21" s="29"/>
      <c r="I21" s="29"/>
      <c r="J21" s="29"/>
      <c r="K21" s="29"/>
      <c r="L21" s="29"/>
      <c r="M21" s="29"/>
      <c r="N21" s="99"/>
      <c r="O21" s="29"/>
      <c r="P21" s="100"/>
    </row>
    <row r="22" spans="1:16">
      <c r="A22" s="2" t="s">
        <v>231</v>
      </c>
      <c r="B22" s="162">
        <v>4.8600000000000003</v>
      </c>
      <c r="C22" s="163">
        <v>6.08</v>
      </c>
      <c r="D22" s="163">
        <v>4.99</v>
      </c>
      <c r="E22" s="163">
        <v>4.07</v>
      </c>
      <c r="F22" s="163">
        <v>4.55</v>
      </c>
      <c r="G22" s="163">
        <v>4.79</v>
      </c>
      <c r="H22" s="29"/>
      <c r="I22" s="29"/>
      <c r="J22" s="29"/>
      <c r="K22" s="29"/>
      <c r="L22" s="29"/>
      <c r="M22" s="29"/>
      <c r="N22" s="99"/>
      <c r="O22" s="29"/>
      <c r="P22" s="100"/>
    </row>
    <row r="23" spans="1:16">
      <c r="A23" s="2" t="s">
        <v>232</v>
      </c>
      <c r="B23" s="162">
        <v>7.29</v>
      </c>
      <c r="C23" s="163">
        <v>7.61</v>
      </c>
      <c r="D23" s="163">
        <v>7.83</v>
      </c>
      <c r="E23" s="163">
        <v>7.34</v>
      </c>
      <c r="F23" s="163">
        <v>6.85</v>
      </c>
      <c r="G23" s="163">
        <v>6.85</v>
      </c>
      <c r="H23" s="29"/>
      <c r="I23" s="29"/>
      <c r="J23" s="29"/>
      <c r="K23" s="29"/>
      <c r="L23" s="29"/>
      <c r="M23" s="29"/>
      <c r="N23" s="99"/>
      <c r="O23" s="29"/>
      <c r="P23" s="100"/>
    </row>
    <row r="24" spans="1:16">
      <c r="A24" s="2" t="s">
        <v>233</v>
      </c>
      <c r="B24" s="162">
        <v>10.199999999999999</v>
      </c>
      <c r="C24" s="163">
        <v>12.09</v>
      </c>
      <c r="D24" s="163">
        <v>10.89</v>
      </c>
      <c r="E24" s="163">
        <v>10.8</v>
      </c>
      <c r="F24" s="163">
        <v>7.6</v>
      </c>
      <c r="G24" s="163">
        <v>10.6</v>
      </c>
      <c r="H24" s="29"/>
      <c r="I24" s="29"/>
      <c r="J24" s="29"/>
      <c r="K24" s="29"/>
      <c r="L24" s="29"/>
      <c r="M24" s="29"/>
      <c r="N24" s="99"/>
      <c r="O24" s="29"/>
      <c r="P24" s="100"/>
    </row>
    <row r="25" spans="1:16">
      <c r="A25" s="2" t="s">
        <v>234</v>
      </c>
      <c r="B25" s="164">
        <v>-2.91</v>
      </c>
      <c r="C25" s="163">
        <v>-4.4800000000000004</v>
      </c>
      <c r="D25" s="163">
        <v>-3.07</v>
      </c>
      <c r="E25" s="163">
        <v>-3.47</v>
      </c>
      <c r="F25" s="163">
        <v>-0.74</v>
      </c>
      <c r="G25" s="163">
        <v>-3.75</v>
      </c>
      <c r="H25" s="29"/>
      <c r="I25" s="29"/>
      <c r="J25" s="29"/>
      <c r="K25" s="29"/>
      <c r="L25" s="29"/>
      <c r="M25" s="29"/>
      <c r="N25" s="99"/>
      <c r="O25" s="29"/>
      <c r="P25" s="100"/>
    </row>
    <row r="26" spans="1:16">
      <c r="A26" s="2"/>
      <c r="B26" s="100"/>
      <c r="C26" s="130"/>
      <c r="D26" s="130"/>
      <c r="E26" s="130"/>
      <c r="F26" s="130"/>
      <c r="G26" s="130"/>
      <c r="H26" s="29"/>
      <c r="I26" s="29"/>
      <c r="J26" s="29"/>
      <c r="K26" s="29"/>
      <c r="L26" s="29"/>
      <c r="M26" s="29"/>
      <c r="N26" s="99"/>
      <c r="O26" s="29"/>
      <c r="P26" s="100"/>
    </row>
    <row r="27" spans="1:16" ht="36.75" customHeight="1">
      <c r="A27" s="4" t="s">
        <v>221</v>
      </c>
      <c r="B27" s="4"/>
      <c r="C27" s="4"/>
      <c r="D27" s="4"/>
    </row>
    <row r="28" spans="1:16" s="5" customFormat="1" ht="29.25" customHeight="1" thickBot="1">
      <c r="A28" s="125" t="s">
        <v>161</v>
      </c>
      <c r="B28" s="126" t="s">
        <v>222</v>
      </c>
      <c r="C28" s="127" t="s">
        <v>223</v>
      </c>
      <c r="D28" s="127" t="s">
        <v>224</v>
      </c>
    </row>
    <row r="29" spans="1:16">
      <c r="A29" s="3">
        <v>2010</v>
      </c>
      <c r="B29" s="101">
        <v>-2685</v>
      </c>
      <c r="C29">
        <v>-320</v>
      </c>
      <c r="D29">
        <v>-3005</v>
      </c>
    </row>
    <row r="30" spans="1:16">
      <c r="A30" s="3">
        <v>2011</v>
      </c>
      <c r="B30" s="101">
        <v>-2253</v>
      </c>
      <c r="C30">
        <v>-240</v>
      </c>
      <c r="D30">
        <v>-2493</v>
      </c>
    </row>
    <row r="31" spans="1:16">
      <c r="A31" s="3">
        <v>2012</v>
      </c>
      <c r="B31" s="101">
        <v>-2103</v>
      </c>
      <c r="C31">
        <v>-207</v>
      </c>
      <c r="D31">
        <v>-2310</v>
      </c>
    </row>
    <row r="32" spans="1:16">
      <c r="A32" s="3">
        <v>2013</v>
      </c>
      <c r="B32" s="101">
        <v>-2206</v>
      </c>
      <c r="C32">
        <v>-372</v>
      </c>
      <c r="D32">
        <v>-2578</v>
      </c>
      <c r="H32" t="s">
        <v>235</v>
      </c>
    </row>
    <row r="33" spans="1:4">
      <c r="A33" s="3">
        <v>2014</v>
      </c>
      <c r="B33" s="101">
        <v>-1514</v>
      </c>
      <c r="C33">
        <v>-370</v>
      </c>
      <c r="D33">
        <v>-1884</v>
      </c>
    </row>
    <row r="34" spans="1:4">
      <c r="A34" s="3">
        <v>2015</v>
      </c>
      <c r="B34" s="101">
        <v>-1522</v>
      </c>
      <c r="C34">
        <v>-370</v>
      </c>
      <c r="D34">
        <v>-1892</v>
      </c>
    </row>
    <row r="35" spans="1:4">
      <c r="A35" s="3">
        <v>2016</v>
      </c>
      <c r="B35" s="101">
        <v>-1967</v>
      </c>
      <c r="C35">
        <v>159</v>
      </c>
      <c r="D35">
        <v>-1808</v>
      </c>
    </row>
    <row r="36" spans="1:4">
      <c r="A36" s="3">
        <v>2017</v>
      </c>
      <c r="B36" s="101">
        <v>-2047</v>
      </c>
      <c r="C36">
        <v>178</v>
      </c>
      <c r="D36">
        <v>-1869</v>
      </c>
    </row>
    <row r="37" spans="1:4">
      <c r="A37" s="3">
        <v>2018</v>
      </c>
      <c r="B37" s="101">
        <v>-2079</v>
      </c>
      <c r="C37">
        <v>192</v>
      </c>
      <c r="D37">
        <v>-1887</v>
      </c>
    </row>
    <row r="38" spans="1:4">
      <c r="A38" s="3">
        <v>2019</v>
      </c>
      <c r="B38" s="101">
        <v>-1849</v>
      </c>
      <c r="C38">
        <v>156</v>
      </c>
      <c r="D38">
        <v>-1693</v>
      </c>
    </row>
    <row r="39" spans="1:4">
      <c r="A39" s="3">
        <v>2020</v>
      </c>
      <c r="B39" s="101">
        <v>-1894</v>
      </c>
      <c r="C39">
        <v>171</v>
      </c>
      <c r="D39">
        <v>-1723</v>
      </c>
    </row>
    <row r="40" spans="1:4">
      <c r="A40" s="3">
        <v>2021</v>
      </c>
      <c r="B40" s="101">
        <v>-1404</v>
      </c>
      <c r="C40">
        <v>201</v>
      </c>
      <c r="D40">
        <v>-1203</v>
      </c>
    </row>
    <row r="41" spans="1:4">
      <c r="A41" s="3">
        <v>2022</v>
      </c>
      <c r="B41" s="101">
        <v>-1749</v>
      </c>
      <c r="C41">
        <v>199</v>
      </c>
      <c r="D41">
        <v>-1550</v>
      </c>
    </row>
    <row r="42" spans="1:4">
      <c r="A42" s="3">
        <v>2023</v>
      </c>
      <c r="B42" s="101">
        <v>-1367</v>
      </c>
      <c r="C42">
        <v>296</v>
      </c>
      <c r="D42">
        <v>-971</v>
      </c>
    </row>
    <row r="43" spans="1:4">
      <c r="A43" s="166">
        <v>2024</v>
      </c>
      <c r="B43" s="167">
        <v>-1481</v>
      </c>
      <c r="C43" s="165">
        <v>389</v>
      </c>
      <c r="D43" s="165">
        <v>-1092</v>
      </c>
    </row>
  </sheetData>
  <conditionalFormatting sqref="B29:B43">
    <cfRule type="expression" dxfId="0" priority="1">
      <formula>LEN($B29)&lt;5</formula>
    </cfRule>
  </conditionalFormatting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D32"/>
  <sheetViews>
    <sheetView workbookViewId="0"/>
  </sheetViews>
  <sheetFormatPr defaultRowHeight="14.25"/>
  <cols>
    <col min="1" max="1" width="32.375" customWidth="1"/>
    <col min="2" max="2" width="13.25" customWidth="1"/>
    <col min="3" max="3" width="16" customWidth="1"/>
    <col min="4" max="4" width="13.25" customWidth="1"/>
  </cols>
  <sheetData>
    <row r="1" spans="1:4" ht="19.5" customHeight="1">
      <c r="A1" s="30" t="s">
        <v>70</v>
      </c>
    </row>
    <row r="2" spans="1:4" s="89" customFormat="1" ht="18.75" customHeight="1">
      <c r="A2" s="178" t="s">
        <v>161</v>
      </c>
      <c r="B2" s="179" t="s">
        <v>2</v>
      </c>
      <c r="C2" s="179" t="s">
        <v>3</v>
      </c>
      <c r="D2" s="179" t="s">
        <v>255</v>
      </c>
    </row>
    <row r="3" spans="1:4" ht="18.75" customHeight="1">
      <c r="A3" s="180" t="s">
        <v>250</v>
      </c>
      <c r="B3" s="181">
        <v>6.2</v>
      </c>
      <c r="C3" s="181">
        <v>14.6</v>
      </c>
      <c r="D3" s="181">
        <v>17.600000000000001</v>
      </c>
    </row>
    <row r="4" spans="1:4" ht="18.75" customHeight="1">
      <c r="A4" s="180" t="s">
        <v>251</v>
      </c>
      <c r="B4" s="181">
        <v>5</v>
      </c>
      <c r="C4" s="181">
        <v>11.7</v>
      </c>
      <c r="D4" s="181">
        <v>14.8</v>
      </c>
    </row>
    <row r="5" spans="1:4" ht="18.75" customHeight="1">
      <c r="A5" s="180" t="s">
        <v>252</v>
      </c>
      <c r="B5" s="181">
        <v>2.9</v>
      </c>
      <c r="C5" s="181">
        <v>7.8</v>
      </c>
      <c r="D5" s="181">
        <v>11.2</v>
      </c>
    </row>
    <row r="6" spans="1:4" ht="18.75" customHeight="1">
      <c r="A6" s="180" t="s">
        <v>253</v>
      </c>
      <c r="B6" s="181">
        <v>1.8</v>
      </c>
      <c r="C6" s="181">
        <v>6.4</v>
      </c>
      <c r="D6" s="181">
        <v>9.5</v>
      </c>
    </row>
    <row r="7" spans="1:4" ht="18.75" customHeight="1">
      <c r="A7" s="180" t="s">
        <v>254</v>
      </c>
      <c r="B7" s="181">
        <v>3.2</v>
      </c>
      <c r="C7" s="181">
        <v>9.1999999999999993</v>
      </c>
      <c r="D7" s="181">
        <v>12.1</v>
      </c>
    </row>
    <row r="8" spans="1:4" ht="18.75" customHeight="1">
      <c r="A8" s="180" t="s">
        <v>57</v>
      </c>
      <c r="B8" s="181">
        <v>3.6</v>
      </c>
      <c r="C8" s="181">
        <v>9.1999999999999993</v>
      </c>
      <c r="D8" s="181">
        <v>12.4</v>
      </c>
    </row>
    <row r="9" spans="1:4" ht="18.75" customHeight="1">
      <c r="A9" s="180" t="s">
        <v>58</v>
      </c>
      <c r="B9" s="181">
        <v>3.6</v>
      </c>
      <c r="C9" s="181">
        <v>9.1</v>
      </c>
      <c r="D9" s="181">
        <v>12.5</v>
      </c>
    </row>
    <row r="10" spans="1:4" ht="18.75" customHeight="1">
      <c r="A10" s="180" t="s">
        <v>59</v>
      </c>
      <c r="B10" s="181">
        <v>4.2</v>
      </c>
      <c r="C10" s="181">
        <v>9.8000000000000007</v>
      </c>
      <c r="D10" s="181">
        <v>13.4</v>
      </c>
    </row>
    <row r="11" spans="1:4" ht="18.75" customHeight="1">
      <c r="A11" s="180" t="s">
        <v>60</v>
      </c>
      <c r="B11" s="181">
        <v>4.2</v>
      </c>
      <c r="C11" s="181">
        <v>9.6</v>
      </c>
      <c r="D11" s="181">
        <v>13.4</v>
      </c>
    </row>
    <row r="12" spans="1:4" ht="18.75" customHeight="1">
      <c r="A12" s="180" t="s">
        <v>61</v>
      </c>
      <c r="B12" s="181">
        <v>3.1</v>
      </c>
      <c r="C12" s="181">
        <v>7.6</v>
      </c>
      <c r="D12" s="181">
        <v>11.4</v>
      </c>
    </row>
    <row r="13" spans="1:4" ht="18.75" customHeight="1">
      <c r="A13" s="180" t="s">
        <v>62</v>
      </c>
      <c r="B13" s="181">
        <v>2.4</v>
      </c>
      <c r="C13" s="181">
        <v>6.1</v>
      </c>
      <c r="D13" s="181">
        <v>9.6999999999999993</v>
      </c>
    </row>
    <row r="14" spans="1:4" ht="18.75" customHeight="1">
      <c r="A14" s="180" t="s">
        <v>63</v>
      </c>
      <c r="B14" s="181">
        <v>1.9</v>
      </c>
      <c r="C14" s="181">
        <v>4.9000000000000004</v>
      </c>
      <c r="D14" s="181">
        <v>8.1999999999999993</v>
      </c>
    </row>
    <row r="15" spans="1:4" ht="18.75" customHeight="1">
      <c r="A15" s="180" t="s">
        <v>64</v>
      </c>
      <c r="B15" s="181">
        <v>1.4</v>
      </c>
      <c r="C15" s="181">
        <v>3.7</v>
      </c>
      <c r="D15" s="181">
        <v>6.6</v>
      </c>
    </row>
    <row r="16" spans="1:4" ht="18.75" customHeight="1">
      <c r="A16" s="180" t="s">
        <v>65</v>
      </c>
      <c r="B16" s="181">
        <v>1.2</v>
      </c>
      <c r="C16" s="181">
        <v>3.2</v>
      </c>
      <c r="D16" s="181">
        <v>5.8</v>
      </c>
    </row>
    <row r="17" spans="1:4" ht="18.75" customHeight="1">
      <c r="A17" s="180" t="s">
        <v>66</v>
      </c>
      <c r="B17" s="181">
        <v>1.1000000000000001</v>
      </c>
      <c r="C17" s="181">
        <v>2.8</v>
      </c>
      <c r="D17" s="181">
        <v>5.2</v>
      </c>
    </row>
    <row r="18" spans="1:4" ht="18.75" customHeight="1">
      <c r="A18" s="180" t="s">
        <v>67</v>
      </c>
      <c r="B18" s="181">
        <v>2</v>
      </c>
      <c r="C18" s="181">
        <v>3.7</v>
      </c>
      <c r="D18" s="181">
        <v>6.3</v>
      </c>
    </row>
    <row r="19" spans="1:4" ht="18.75" customHeight="1">
      <c r="A19" s="180" t="s">
        <v>68</v>
      </c>
      <c r="B19" s="181">
        <v>1.6</v>
      </c>
      <c r="C19" s="181">
        <v>3.2</v>
      </c>
      <c r="D19" s="181">
        <v>5.8</v>
      </c>
    </row>
    <row r="20" spans="1:4" ht="18.75" customHeight="1">
      <c r="A20" s="180" t="s">
        <v>69</v>
      </c>
      <c r="B20" s="181">
        <v>1</v>
      </c>
      <c r="C20" s="181">
        <v>2.9</v>
      </c>
      <c r="D20" s="181">
        <v>5.2</v>
      </c>
    </row>
    <row r="21" spans="1:4" ht="18.75" customHeight="1">
      <c r="A21" s="180" t="s">
        <v>206</v>
      </c>
      <c r="B21" s="182">
        <v>1</v>
      </c>
      <c r="C21" s="182">
        <v>3</v>
      </c>
      <c r="D21" s="183">
        <v>5.0999999999999996</v>
      </c>
    </row>
    <row r="22" spans="1:4" ht="18.75" customHeight="1">
      <c r="A22" s="180" t="s">
        <v>220</v>
      </c>
      <c r="B22" s="182">
        <v>1</v>
      </c>
      <c r="C22" s="182">
        <v>3</v>
      </c>
      <c r="D22" s="183">
        <v>5.0999999999999996</v>
      </c>
    </row>
    <row r="23" spans="1:4" ht="18.75" customHeight="1">
      <c r="A23" s="180">
        <v>2025</v>
      </c>
      <c r="B23" s="181">
        <v>1.4</v>
      </c>
      <c r="C23" s="181">
        <v>3.5</v>
      </c>
      <c r="D23" s="181">
        <v>5.7</v>
      </c>
    </row>
    <row r="24" spans="1:4" ht="18.75" customHeight="1">
      <c r="A24" s="45"/>
      <c r="B24" s="39"/>
      <c r="C24" s="39"/>
      <c r="D24" s="39"/>
    </row>
    <row r="25" spans="1:4" ht="34.5" customHeight="1">
      <c r="A25" s="7" t="s">
        <v>0</v>
      </c>
      <c r="B25" s="8"/>
      <c r="C25" s="8"/>
      <c r="D25" s="8"/>
    </row>
    <row r="26" spans="1:4">
      <c r="A26" s="40" t="s">
        <v>1</v>
      </c>
      <c r="B26" s="106" t="s">
        <v>2</v>
      </c>
      <c r="C26" s="106" t="s">
        <v>3</v>
      </c>
      <c r="D26" s="107" t="s">
        <v>4</v>
      </c>
    </row>
    <row r="27" spans="1:4">
      <c r="A27" s="40" t="s">
        <v>5</v>
      </c>
      <c r="B27" s="41">
        <v>20.7</v>
      </c>
      <c r="C27" s="41">
        <v>27</v>
      </c>
      <c r="D27" s="21">
        <v>24.5</v>
      </c>
    </row>
    <row r="28" spans="1:4">
      <c r="A28" s="40" t="s">
        <v>7</v>
      </c>
      <c r="B28" s="41">
        <v>26.7</v>
      </c>
      <c r="C28" s="41">
        <v>39</v>
      </c>
      <c r="D28" s="21">
        <v>47.7</v>
      </c>
    </row>
    <row r="29" spans="1:4">
      <c r="A29" s="40" t="s">
        <v>6</v>
      </c>
      <c r="B29" s="41">
        <v>27.2</v>
      </c>
      <c r="C29" s="41">
        <v>25</v>
      </c>
      <c r="D29" s="21">
        <v>26.4</v>
      </c>
    </row>
    <row r="30" spans="1:4" ht="25.5">
      <c r="A30" s="42" t="s">
        <v>8</v>
      </c>
      <c r="B30" s="43">
        <v>1</v>
      </c>
      <c r="C30" s="43">
        <v>1.8</v>
      </c>
      <c r="D30" s="44">
        <v>1.2</v>
      </c>
    </row>
    <row r="31" spans="1:4" ht="25.5">
      <c r="A31" s="42" t="s">
        <v>9</v>
      </c>
      <c r="B31" s="43">
        <v>5.8</v>
      </c>
      <c r="C31" s="43">
        <v>13.9</v>
      </c>
      <c r="D31" s="44">
        <v>12.8</v>
      </c>
    </row>
    <row r="32" spans="1:4">
      <c r="A32" s="40" t="s">
        <v>10</v>
      </c>
      <c r="B32" s="41">
        <v>7.1</v>
      </c>
      <c r="C32" s="41">
        <v>7.6</v>
      </c>
      <c r="D32" s="21">
        <v>6.1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C37"/>
  <sheetViews>
    <sheetView workbookViewId="0"/>
  </sheetViews>
  <sheetFormatPr defaultRowHeight="14.25"/>
  <cols>
    <col min="1" max="1" width="43" customWidth="1"/>
    <col min="2" max="2" width="21.75" style="9" customWidth="1"/>
    <col min="3" max="3" width="16.375" customWidth="1"/>
  </cols>
  <sheetData>
    <row r="1" spans="1:3" ht="36.75" customHeight="1">
      <c r="A1" s="6" t="s">
        <v>116</v>
      </c>
    </row>
    <row r="2" spans="1:3">
      <c r="A2" s="2" t="s">
        <v>11</v>
      </c>
      <c r="B2" s="26" t="s">
        <v>12</v>
      </c>
    </row>
    <row r="3" spans="1:3">
      <c r="A3" s="38" t="s">
        <v>27</v>
      </c>
      <c r="B3" s="136">
        <v>9896.74</v>
      </c>
    </row>
    <row r="4" spans="1:3">
      <c r="A4" s="2" t="s">
        <v>13</v>
      </c>
      <c r="B4" s="33">
        <v>10643.63</v>
      </c>
    </row>
    <row r="5" spans="1:3">
      <c r="A5" s="2" t="s">
        <v>14</v>
      </c>
      <c r="B5" s="33">
        <v>9332.11</v>
      </c>
    </row>
    <row r="6" spans="1:3">
      <c r="A6" s="2" t="s">
        <v>15</v>
      </c>
      <c r="B6" s="33">
        <v>9075.7099999999991</v>
      </c>
    </row>
    <row r="7" spans="1:3">
      <c r="A7" s="2" t="s">
        <v>16</v>
      </c>
      <c r="B7" s="34">
        <v>8734.56</v>
      </c>
    </row>
    <row r="8" spans="1:3">
      <c r="A8" s="2" t="s">
        <v>17</v>
      </c>
      <c r="B8" s="34">
        <v>5988.02</v>
      </c>
    </row>
    <row r="9" spans="1:3">
      <c r="A9" s="2" t="s">
        <v>18</v>
      </c>
      <c r="B9" s="34">
        <v>14635.56</v>
      </c>
    </row>
    <row r="10" spans="1:3">
      <c r="A10" s="2" t="s">
        <v>19</v>
      </c>
      <c r="B10" s="34">
        <v>8854.2000000000007</v>
      </c>
    </row>
    <row r="11" spans="1:3">
      <c r="A11" s="2" t="s">
        <v>243</v>
      </c>
      <c r="B11" s="34">
        <v>7547.33</v>
      </c>
    </row>
    <row r="13" spans="1:3">
      <c r="A13" t="s">
        <v>118</v>
      </c>
    </row>
    <row r="15" spans="1:3" ht="36.75" customHeight="1">
      <c r="A15" s="6" t="s">
        <v>117</v>
      </c>
    </row>
    <row r="16" spans="1:3" ht="25.5">
      <c r="A16" s="35" t="s">
        <v>114</v>
      </c>
      <c r="B16" s="35" t="s">
        <v>27</v>
      </c>
      <c r="C16" s="36" t="s">
        <v>115</v>
      </c>
    </row>
    <row r="17" spans="1:3">
      <c r="A17" s="137" t="s">
        <v>205</v>
      </c>
      <c r="B17" s="138">
        <v>8934.98</v>
      </c>
      <c r="C17" s="138">
        <v>8855.5400000000009</v>
      </c>
    </row>
    <row r="18" spans="1:3">
      <c r="A18" s="2" t="s">
        <v>96</v>
      </c>
      <c r="B18" s="37">
        <v>9896.74</v>
      </c>
      <c r="C18" s="37">
        <v>10643.63</v>
      </c>
    </row>
    <row r="19" spans="1:3">
      <c r="A19" s="2" t="s">
        <v>97</v>
      </c>
      <c r="B19" s="37">
        <v>7513.67</v>
      </c>
      <c r="C19" s="37">
        <v>7497.1</v>
      </c>
    </row>
    <row r="20" spans="1:3">
      <c r="A20" s="2" t="s">
        <v>98</v>
      </c>
      <c r="B20" s="37">
        <v>8286.7000000000007</v>
      </c>
      <c r="C20" s="37">
        <v>8526.99</v>
      </c>
    </row>
    <row r="21" spans="1:3">
      <c r="A21" s="2" t="s">
        <v>99</v>
      </c>
      <c r="B21" s="37">
        <v>10598.59</v>
      </c>
      <c r="C21" s="37">
        <v>11530.08</v>
      </c>
    </row>
    <row r="22" spans="1:3">
      <c r="A22" s="2" t="s">
        <v>100</v>
      </c>
      <c r="B22" s="37">
        <v>7498.18</v>
      </c>
      <c r="C22" s="37">
        <v>7997.54</v>
      </c>
    </row>
    <row r="23" spans="1:3">
      <c r="A23" s="2" t="s">
        <v>101</v>
      </c>
      <c r="B23" s="37">
        <v>10371.790000000001</v>
      </c>
      <c r="C23" s="37">
        <v>12023.73</v>
      </c>
    </row>
    <row r="24" spans="1:3">
      <c r="A24" s="2" t="s">
        <v>102</v>
      </c>
      <c r="B24" s="37">
        <v>7662.27</v>
      </c>
      <c r="C24" s="37">
        <v>8106.49</v>
      </c>
    </row>
    <row r="25" spans="1:3">
      <c r="A25" s="2" t="s">
        <v>103</v>
      </c>
      <c r="B25" s="37">
        <v>11245.73</v>
      </c>
      <c r="C25" s="37">
        <v>10253.120000000001</v>
      </c>
    </row>
    <row r="26" spans="1:3">
      <c r="A26" s="2" t="s">
        <v>104</v>
      </c>
      <c r="B26" s="37">
        <v>8390.75</v>
      </c>
      <c r="C26" s="37">
        <v>10156.77</v>
      </c>
    </row>
    <row r="27" spans="1:3">
      <c r="A27" s="2" t="s">
        <v>105</v>
      </c>
      <c r="B27" s="37">
        <v>8384.7900000000009</v>
      </c>
      <c r="C27" s="37">
        <v>8271.99</v>
      </c>
    </row>
    <row r="28" spans="1:3">
      <c r="A28" s="2" t="s">
        <v>106</v>
      </c>
      <c r="B28" s="37">
        <v>8062.45</v>
      </c>
      <c r="C28" s="37">
        <v>9181.2900000000009</v>
      </c>
    </row>
    <row r="29" spans="1:3">
      <c r="A29" s="2" t="s">
        <v>107</v>
      </c>
      <c r="B29" s="37">
        <v>8366.2000000000007</v>
      </c>
      <c r="C29" s="37">
        <v>9337.34</v>
      </c>
    </row>
    <row r="30" spans="1:3">
      <c r="A30" s="2" t="s">
        <v>108</v>
      </c>
      <c r="B30" s="37">
        <v>8863.32</v>
      </c>
      <c r="C30" s="37">
        <v>9388.91</v>
      </c>
    </row>
    <row r="31" spans="1:3">
      <c r="A31" s="2" t="s">
        <v>109</v>
      </c>
      <c r="B31" s="37">
        <v>9235.7900000000009</v>
      </c>
      <c r="C31" s="37">
        <v>9482.0400000000009</v>
      </c>
    </row>
    <row r="32" spans="1:3">
      <c r="A32" s="2" t="s">
        <v>110</v>
      </c>
      <c r="B32" s="37">
        <v>8429.86</v>
      </c>
      <c r="C32" s="37">
        <v>8453.14</v>
      </c>
    </row>
    <row r="33" spans="1:3">
      <c r="A33" s="2" t="s">
        <v>111</v>
      </c>
      <c r="B33" s="37">
        <v>10785.02</v>
      </c>
      <c r="C33" s="37">
        <v>10360.57</v>
      </c>
    </row>
    <row r="34" spans="1:3">
      <c r="A34" s="2" t="s">
        <v>112</v>
      </c>
      <c r="B34" s="37">
        <v>9677</v>
      </c>
      <c r="C34" s="37">
        <v>10319.81</v>
      </c>
    </row>
    <row r="35" spans="1:3">
      <c r="A35" s="2" t="s">
        <v>113</v>
      </c>
      <c r="B35" s="37">
        <v>8318.31</v>
      </c>
      <c r="C35" s="37">
        <v>8386.2000000000007</v>
      </c>
    </row>
    <row r="37" spans="1:3">
      <c r="A37" t="s">
        <v>118</v>
      </c>
    </row>
  </sheetData>
  <pageMargins left="0.7" right="0.7" top="0.75" bottom="0.75" header="0.3" footer="0.3"/>
  <pageSetup paperSize="9" scale="74" orientation="portrait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B32"/>
  <sheetViews>
    <sheetView workbookViewId="0"/>
  </sheetViews>
  <sheetFormatPr defaultRowHeight="14.25"/>
  <cols>
    <col min="1" max="1" width="28.75" customWidth="1"/>
    <col min="2" max="2" width="15.375" customWidth="1"/>
  </cols>
  <sheetData>
    <row r="1" spans="1:2" ht="20.25" customHeight="1">
      <c r="A1" s="30" t="s">
        <v>148</v>
      </c>
    </row>
    <row r="2" spans="1:2">
      <c r="A2" s="105" t="s">
        <v>147</v>
      </c>
      <c r="B2" s="104" t="s">
        <v>131</v>
      </c>
    </row>
    <row r="3" spans="1:2">
      <c r="A3" s="63" t="s">
        <v>27</v>
      </c>
      <c r="B3" s="67">
        <v>1012</v>
      </c>
    </row>
    <row r="4" spans="1:2">
      <c r="A4" s="64" t="s">
        <v>53</v>
      </c>
      <c r="B4" s="68"/>
    </row>
    <row r="5" spans="1:2">
      <c r="A5" s="65" t="s">
        <v>137</v>
      </c>
      <c r="B5" s="69">
        <v>300</v>
      </c>
    </row>
    <row r="6" spans="1:2">
      <c r="A6" s="65" t="s">
        <v>138</v>
      </c>
      <c r="B6" s="69">
        <v>64</v>
      </c>
    </row>
    <row r="7" spans="1:2">
      <c r="A7" s="65" t="s">
        <v>139</v>
      </c>
      <c r="B7" s="69">
        <v>10</v>
      </c>
    </row>
    <row r="8" spans="1:2">
      <c r="A8" s="65" t="s">
        <v>140</v>
      </c>
      <c r="B8" s="69">
        <v>9</v>
      </c>
    </row>
    <row r="9" spans="1:2">
      <c r="A9" s="64" t="s">
        <v>141</v>
      </c>
      <c r="B9" s="69">
        <v>109</v>
      </c>
    </row>
    <row r="10" spans="1:2">
      <c r="A10" s="64" t="s">
        <v>142</v>
      </c>
      <c r="B10" s="69">
        <v>21</v>
      </c>
    </row>
    <row r="11" spans="1:2">
      <c r="A11" s="64" t="s">
        <v>143</v>
      </c>
      <c r="B11" s="69">
        <v>21</v>
      </c>
    </row>
    <row r="12" spans="1:2">
      <c r="A12" s="64" t="s">
        <v>144</v>
      </c>
      <c r="B12" s="69">
        <v>637</v>
      </c>
    </row>
    <row r="13" spans="1:2">
      <c r="A13" s="61"/>
      <c r="B13" s="60"/>
    </row>
    <row r="14" spans="1:2" ht="22.5" customHeight="1">
      <c r="A14" s="66" t="s">
        <v>146</v>
      </c>
      <c r="B14" s="62"/>
    </row>
    <row r="15" spans="1:2">
      <c r="A15" s="2" t="s">
        <v>132</v>
      </c>
      <c r="B15" s="2" t="s">
        <v>131</v>
      </c>
    </row>
    <row r="16" spans="1:2">
      <c r="A16" s="59">
        <v>2023</v>
      </c>
      <c r="B16" s="32">
        <v>1155</v>
      </c>
    </row>
    <row r="17" spans="1:2">
      <c r="A17" s="102" t="s">
        <v>133</v>
      </c>
      <c r="B17" s="103">
        <v>268</v>
      </c>
    </row>
    <row r="18" spans="1:2">
      <c r="A18" s="102" t="s">
        <v>134</v>
      </c>
      <c r="B18" s="103">
        <v>397</v>
      </c>
    </row>
    <row r="19" spans="1:2">
      <c r="A19" s="102" t="s">
        <v>135</v>
      </c>
      <c r="B19" s="103">
        <v>270</v>
      </c>
    </row>
    <row r="20" spans="1:2">
      <c r="A20" s="102" t="s">
        <v>136</v>
      </c>
      <c r="B20" s="103">
        <v>230</v>
      </c>
    </row>
    <row r="21" spans="1:2">
      <c r="A21" s="59">
        <v>2024</v>
      </c>
      <c r="B21" s="32">
        <v>1012</v>
      </c>
    </row>
    <row r="22" spans="1:2">
      <c r="A22" s="132" t="s">
        <v>133</v>
      </c>
      <c r="B22" s="134">
        <v>240</v>
      </c>
    </row>
    <row r="23" spans="1:2">
      <c r="A23" s="132" t="s">
        <v>134</v>
      </c>
      <c r="B23" s="134">
        <v>309</v>
      </c>
    </row>
    <row r="24" spans="1:2">
      <c r="A24" s="132" t="s">
        <v>135</v>
      </c>
      <c r="B24" s="134">
        <v>241</v>
      </c>
    </row>
    <row r="25" spans="1:2">
      <c r="A25" s="132" t="s">
        <v>136</v>
      </c>
      <c r="B25" s="134">
        <v>222</v>
      </c>
    </row>
    <row r="26" spans="1:2">
      <c r="A26" s="59">
        <v>2025</v>
      </c>
      <c r="B26" s="32">
        <v>1171</v>
      </c>
    </row>
    <row r="27" spans="1:2">
      <c r="A27" s="132" t="s">
        <v>133</v>
      </c>
      <c r="B27" s="134">
        <v>326</v>
      </c>
    </row>
    <row r="28" spans="1:2">
      <c r="A28" s="132" t="s">
        <v>134</v>
      </c>
      <c r="B28" s="134">
        <v>376</v>
      </c>
    </row>
    <row r="29" spans="1:2">
      <c r="A29" s="132" t="s">
        <v>135</v>
      </c>
      <c r="B29" s="134">
        <f>946-(B27+B28)</f>
        <v>244</v>
      </c>
    </row>
    <row r="30" spans="1:2">
      <c r="A30" s="132" t="s">
        <v>136</v>
      </c>
      <c r="B30" s="134">
        <f>B26-(B27+B28+B29)</f>
        <v>225</v>
      </c>
    </row>
    <row r="32" spans="1:2">
      <c r="A32" s="62" t="s">
        <v>145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C21"/>
  <sheetViews>
    <sheetView showGridLines="0" workbookViewId="0"/>
  </sheetViews>
  <sheetFormatPr defaultRowHeight="14.25"/>
  <cols>
    <col min="1" max="1" width="23.875" customWidth="1"/>
    <col min="2" max="2" width="12" bestFit="1" customWidth="1"/>
    <col min="3" max="3" width="15.75" customWidth="1"/>
  </cols>
  <sheetData>
    <row r="1" spans="1:3" ht="27" customHeight="1">
      <c r="A1" s="30" t="s">
        <v>207</v>
      </c>
    </row>
    <row r="2" spans="1:3">
      <c r="A2" s="49" t="s">
        <v>37</v>
      </c>
      <c r="B2" s="49" t="s">
        <v>126</v>
      </c>
    </row>
    <row r="3" spans="1:3">
      <c r="A3" s="70" t="s">
        <v>72</v>
      </c>
      <c r="B3" s="56">
        <v>8049</v>
      </c>
    </row>
    <row r="4" spans="1:3">
      <c r="A4" s="57" t="s">
        <v>127</v>
      </c>
      <c r="B4" s="54">
        <v>567</v>
      </c>
    </row>
    <row r="5" spans="1:3">
      <c r="A5" s="58" t="s">
        <v>128</v>
      </c>
      <c r="B5" s="55">
        <v>9</v>
      </c>
    </row>
    <row r="6" spans="1:3">
      <c r="A6" s="58" t="s">
        <v>129</v>
      </c>
      <c r="B6" s="55">
        <v>638</v>
      </c>
    </row>
    <row r="7" spans="1:3">
      <c r="A7" s="57" t="s">
        <v>130</v>
      </c>
      <c r="B7" s="55">
        <v>7482</v>
      </c>
    </row>
    <row r="8" spans="1:3" s="53" customFormat="1">
      <c r="A8" s="51"/>
      <c r="B8" s="52"/>
    </row>
    <row r="9" spans="1:3" ht="27" customHeight="1">
      <c r="A9" s="50" t="s">
        <v>125</v>
      </c>
      <c r="B9" s="46"/>
    </row>
    <row r="10" spans="1:3" ht="31.5" customHeight="1">
      <c r="A10" s="49" t="s">
        <v>37</v>
      </c>
      <c r="B10" s="47" t="s">
        <v>2</v>
      </c>
      <c r="C10" s="49" t="s">
        <v>3</v>
      </c>
    </row>
    <row r="11" spans="1:3">
      <c r="A11" s="192" t="s">
        <v>72</v>
      </c>
      <c r="B11" s="84">
        <v>12392</v>
      </c>
      <c r="C11" s="131">
        <v>62282</v>
      </c>
    </row>
    <row r="12" spans="1:3">
      <c r="A12" s="193" t="s">
        <v>119</v>
      </c>
      <c r="B12" s="191"/>
      <c r="C12" s="48"/>
    </row>
    <row r="13" spans="1:3">
      <c r="A13" s="194" t="s">
        <v>258</v>
      </c>
      <c r="B13" s="160">
        <v>0.66500000000000004</v>
      </c>
      <c r="C13" s="160">
        <v>0.54</v>
      </c>
    </row>
    <row r="14" spans="1:3">
      <c r="A14" s="194" t="s">
        <v>257</v>
      </c>
      <c r="B14" s="160">
        <v>9.1999999999999998E-2</v>
      </c>
      <c r="C14" s="160">
        <v>0.19</v>
      </c>
    </row>
    <row r="15" spans="1:3">
      <c r="A15" s="195" t="s">
        <v>260</v>
      </c>
      <c r="B15" s="160">
        <v>3.0000000000000001E-3</v>
      </c>
      <c r="C15" s="160">
        <v>0.02</v>
      </c>
    </row>
    <row r="16" spans="1:3">
      <c r="A16" s="194" t="s">
        <v>120</v>
      </c>
      <c r="B16" s="160">
        <v>4.2043253712072307E-2</v>
      </c>
      <c r="C16" s="160">
        <v>9.2999999999999999E-2</v>
      </c>
    </row>
    <row r="17" spans="1:3">
      <c r="A17" s="195" t="s">
        <v>259</v>
      </c>
      <c r="B17" s="160">
        <v>7.6999999999999999E-2</v>
      </c>
      <c r="C17" s="160">
        <v>4.5999999999999999E-2</v>
      </c>
    </row>
    <row r="18" spans="1:3">
      <c r="A18" s="194" t="s">
        <v>123</v>
      </c>
      <c r="B18" s="160">
        <v>0.121</v>
      </c>
      <c r="C18" s="160">
        <v>0.11</v>
      </c>
    </row>
    <row r="19" spans="1:3" ht="23.25" customHeight="1">
      <c r="A19" s="113" t="s">
        <v>124</v>
      </c>
      <c r="B19" s="112"/>
      <c r="C19" s="112"/>
    </row>
    <row r="20" spans="1:3" ht="14.25" customHeight="1">
      <c r="A20" s="115" t="s">
        <v>121</v>
      </c>
      <c r="B20" s="114"/>
      <c r="C20" s="114"/>
    </row>
    <row r="21" spans="1:3" ht="14.25" customHeight="1">
      <c r="A21" s="116" t="s">
        <v>122</v>
      </c>
      <c r="B21" s="116"/>
      <c r="C21" s="116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D78"/>
  <sheetViews>
    <sheetView workbookViewId="0"/>
  </sheetViews>
  <sheetFormatPr defaultRowHeight="14.25"/>
  <cols>
    <col min="2" max="2" width="9.5" customWidth="1"/>
    <col min="3" max="3" width="9.375" customWidth="1"/>
    <col min="4" max="4" width="15" customWidth="1"/>
  </cols>
  <sheetData>
    <row r="1" spans="1:4" ht="45.75" customHeight="1">
      <c r="A1" s="197" t="s">
        <v>238</v>
      </c>
      <c r="B1" s="197"/>
      <c r="C1" s="197"/>
      <c r="D1" s="197"/>
    </row>
    <row r="2" spans="1:4">
      <c r="A2" s="2" t="s">
        <v>161</v>
      </c>
      <c r="B2" s="2" t="s">
        <v>162</v>
      </c>
      <c r="C2" s="2" t="s">
        <v>2</v>
      </c>
      <c r="D2" s="2" t="s">
        <v>3</v>
      </c>
    </row>
    <row r="3" spans="1:4">
      <c r="A3" s="92">
        <v>2023</v>
      </c>
      <c r="B3" s="93" t="s">
        <v>149</v>
      </c>
      <c r="C3" s="94">
        <v>106.3</v>
      </c>
      <c r="D3" s="94">
        <v>99.1</v>
      </c>
    </row>
    <row r="4" spans="1:4">
      <c r="A4" s="92">
        <v>2023</v>
      </c>
      <c r="B4" s="92" t="s">
        <v>150</v>
      </c>
      <c r="C4" s="94">
        <v>99.1</v>
      </c>
      <c r="D4" s="94">
        <v>97.4</v>
      </c>
    </row>
    <row r="5" spans="1:4">
      <c r="A5" s="92">
        <v>2023</v>
      </c>
      <c r="B5" s="92" t="s">
        <v>151</v>
      </c>
      <c r="C5" s="94">
        <v>115.9</v>
      </c>
      <c r="D5" s="94">
        <v>113.4</v>
      </c>
    </row>
    <row r="6" spans="1:4">
      <c r="A6" s="92">
        <v>2023</v>
      </c>
      <c r="B6" s="92" t="s">
        <v>152</v>
      </c>
      <c r="C6" s="94">
        <v>104.4</v>
      </c>
      <c r="D6" s="94">
        <v>97.3</v>
      </c>
    </row>
    <row r="7" spans="1:4">
      <c r="A7" s="92">
        <v>2023</v>
      </c>
      <c r="B7" s="92" t="s">
        <v>153</v>
      </c>
      <c r="C7" s="94">
        <v>107.1</v>
      </c>
      <c r="D7" s="94">
        <v>100.1</v>
      </c>
    </row>
    <row r="8" spans="1:4">
      <c r="A8" s="92">
        <v>2023</v>
      </c>
      <c r="B8" s="92" t="s">
        <v>154</v>
      </c>
      <c r="C8" s="94">
        <v>109.1</v>
      </c>
      <c r="D8" s="94">
        <v>102</v>
      </c>
    </row>
    <row r="9" spans="1:4">
      <c r="A9" s="92">
        <v>2023</v>
      </c>
      <c r="B9" s="92" t="s">
        <v>155</v>
      </c>
      <c r="C9" s="94">
        <v>103.4</v>
      </c>
      <c r="D9" s="94">
        <v>94.1</v>
      </c>
    </row>
    <row r="10" spans="1:4">
      <c r="A10" s="92">
        <v>2023</v>
      </c>
      <c r="B10" s="92" t="s">
        <v>156</v>
      </c>
      <c r="C10" s="94">
        <v>98.7</v>
      </c>
      <c r="D10" s="94">
        <v>97.6</v>
      </c>
    </row>
    <row r="11" spans="1:4">
      <c r="A11" s="92">
        <v>2023</v>
      </c>
      <c r="B11" s="92" t="s">
        <v>157</v>
      </c>
      <c r="C11" s="94">
        <v>98</v>
      </c>
      <c r="D11" s="94">
        <v>101.9</v>
      </c>
    </row>
    <row r="12" spans="1:4">
      <c r="A12" s="92">
        <v>2023</v>
      </c>
      <c r="B12" s="92" t="s">
        <v>158</v>
      </c>
      <c r="C12" s="94">
        <v>95</v>
      </c>
      <c r="D12" s="94">
        <v>105.4</v>
      </c>
    </row>
    <row r="13" spans="1:4">
      <c r="A13" s="92">
        <v>2023</v>
      </c>
      <c r="B13" s="92" t="s">
        <v>159</v>
      </c>
      <c r="C13" s="94">
        <v>124.3</v>
      </c>
      <c r="D13" s="94">
        <v>113.3</v>
      </c>
    </row>
    <row r="14" spans="1:4">
      <c r="A14" s="92">
        <v>2023</v>
      </c>
      <c r="B14" s="92" t="s">
        <v>160</v>
      </c>
      <c r="C14" s="94">
        <v>107.4</v>
      </c>
      <c r="D14" s="94">
        <v>96.3</v>
      </c>
    </row>
    <row r="15" spans="1:4">
      <c r="A15" s="92">
        <v>2024</v>
      </c>
      <c r="B15" s="93" t="s">
        <v>149</v>
      </c>
      <c r="C15" s="94">
        <v>112.1</v>
      </c>
      <c r="D15" s="94">
        <v>102</v>
      </c>
    </row>
    <row r="16" spans="1:4">
      <c r="A16" s="92">
        <v>2024</v>
      </c>
      <c r="B16" s="92" t="s">
        <v>150</v>
      </c>
      <c r="C16" s="94">
        <v>112.8</v>
      </c>
      <c r="D16" s="94">
        <v>102.9</v>
      </c>
    </row>
    <row r="17" spans="1:4">
      <c r="A17" s="92">
        <v>2024</v>
      </c>
      <c r="B17" s="92" t="s">
        <v>151</v>
      </c>
      <c r="C17" s="94">
        <v>119</v>
      </c>
      <c r="D17" s="94">
        <v>108.4</v>
      </c>
    </row>
    <row r="18" spans="1:4">
      <c r="A18" s="92">
        <v>2024</v>
      </c>
      <c r="B18" s="92" t="s">
        <v>152</v>
      </c>
      <c r="C18" s="94">
        <v>116</v>
      </c>
      <c r="D18" s="94">
        <v>106.9</v>
      </c>
    </row>
    <row r="19" spans="1:4">
      <c r="A19" s="92">
        <v>2024</v>
      </c>
      <c r="B19" s="92" t="s">
        <v>153</v>
      </c>
      <c r="C19" s="94">
        <v>103.5</v>
      </c>
      <c r="D19" s="94">
        <v>99.1</v>
      </c>
    </row>
    <row r="20" spans="1:4">
      <c r="A20" s="92">
        <v>2024</v>
      </c>
      <c r="B20" s="92" t="s">
        <v>154</v>
      </c>
      <c r="C20" s="94">
        <v>99.4</v>
      </c>
      <c r="D20" s="94">
        <v>102</v>
      </c>
    </row>
    <row r="21" spans="1:4">
      <c r="A21" s="92">
        <v>2024</v>
      </c>
      <c r="B21" s="92" t="s">
        <v>155</v>
      </c>
      <c r="C21" s="94">
        <v>80.599999999999994</v>
      </c>
      <c r="D21" s="94">
        <v>93.8</v>
      </c>
    </row>
    <row r="22" spans="1:4">
      <c r="A22" s="92">
        <v>2024</v>
      </c>
      <c r="B22" s="92" t="s">
        <v>156</v>
      </c>
      <c r="C22" s="94">
        <v>101.9</v>
      </c>
      <c r="D22" s="94">
        <v>98.6</v>
      </c>
    </row>
    <row r="23" spans="1:4">
      <c r="A23" s="92">
        <v>2024</v>
      </c>
      <c r="B23" s="92" t="s">
        <v>157</v>
      </c>
      <c r="C23" s="94">
        <v>105.5</v>
      </c>
      <c r="D23" s="94">
        <v>106.7</v>
      </c>
    </row>
    <row r="24" spans="1:4">
      <c r="A24" s="92">
        <v>2024</v>
      </c>
      <c r="B24" s="92" t="s">
        <v>158</v>
      </c>
      <c r="C24" s="94">
        <v>110.9</v>
      </c>
      <c r="D24" s="94">
        <v>118.1</v>
      </c>
    </row>
    <row r="25" spans="1:4">
      <c r="A25" s="92">
        <v>2024</v>
      </c>
      <c r="B25" s="92" t="s">
        <v>159</v>
      </c>
      <c r="C25" s="94">
        <v>109.7</v>
      </c>
      <c r="D25" s="94">
        <v>109.7</v>
      </c>
    </row>
    <row r="26" spans="1:4">
      <c r="A26" s="92">
        <v>2024</v>
      </c>
      <c r="B26" s="92" t="s">
        <v>160</v>
      </c>
      <c r="C26" s="94">
        <v>98.4</v>
      </c>
      <c r="D26" s="94">
        <v>95.3</v>
      </c>
    </row>
    <row r="27" spans="1:4">
      <c r="A27" s="92">
        <v>2025</v>
      </c>
      <c r="B27" s="93" t="s">
        <v>149</v>
      </c>
      <c r="C27" s="140">
        <v>95.4</v>
      </c>
      <c r="D27" s="140">
        <v>102.3</v>
      </c>
    </row>
    <row r="28" spans="1:4">
      <c r="A28" s="92">
        <v>2025</v>
      </c>
      <c r="B28" s="92" t="s">
        <v>150</v>
      </c>
      <c r="C28" s="140">
        <v>99.5</v>
      </c>
      <c r="D28" s="140">
        <v>103.1</v>
      </c>
    </row>
    <row r="29" spans="1:4">
      <c r="A29" s="92">
        <v>2025</v>
      </c>
      <c r="B29" s="92" t="s">
        <v>151</v>
      </c>
      <c r="C29" s="140">
        <v>114</v>
      </c>
      <c r="D29" s="140">
        <v>115.4</v>
      </c>
    </row>
    <row r="30" spans="1:4">
      <c r="A30" s="92">
        <v>2025</v>
      </c>
      <c r="B30" s="92" t="s">
        <v>152</v>
      </c>
      <c r="C30" s="140">
        <v>106.6</v>
      </c>
      <c r="D30" s="140">
        <v>109.4</v>
      </c>
    </row>
    <row r="31" spans="1:4">
      <c r="A31" s="92">
        <v>2025</v>
      </c>
      <c r="B31" s="92" t="s">
        <v>153</v>
      </c>
      <c r="C31" s="140">
        <v>104.5</v>
      </c>
      <c r="D31" s="140">
        <v>106.6</v>
      </c>
    </row>
    <row r="32" spans="1:4">
      <c r="A32" s="92">
        <v>2025</v>
      </c>
      <c r="B32" s="92" t="s">
        <v>154</v>
      </c>
      <c r="C32" s="140">
        <v>106.7</v>
      </c>
      <c r="D32" s="140">
        <v>105.5</v>
      </c>
    </row>
    <row r="33" spans="1:4">
      <c r="A33" s="92">
        <v>2025</v>
      </c>
      <c r="B33" s="92" t="s">
        <v>155</v>
      </c>
      <c r="C33" s="140">
        <v>87.7</v>
      </c>
      <c r="D33" s="140">
        <v>101.1</v>
      </c>
    </row>
    <row r="34" spans="1:4">
      <c r="A34" s="92">
        <v>2025</v>
      </c>
      <c r="B34" s="92" t="s">
        <v>156</v>
      </c>
      <c r="C34" s="140">
        <v>90.6</v>
      </c>
      <c r="D34" s="140">
        <v>98.5</v>
      </c>
    </row>
    <row r="35" spans="1:4">
      <c r="A35" s="92">
        <v>2025</v>
      </c>
      <c r="B35" s="92" t="s">
        <v>157</v>
      </c>
      <c r="C35" s="140">
        <v>115.3</v>
      </c>
      <c r="D35" s="140">
        <v>119.9</v>
      </c>
    </row>
    <row r="36" spans="1:4">
      <c r="A36" s="92">
        <v>2025</v>
      </c>
      <c r="B36" s="92" t="s">
        <v>158</v>
      </c>
      <c r="C36" s="140">
        <v>106.4</v>
      </c>
      <c r="D36" s="140">
        <v>123.7</v>
      </c>
    </row>
    <row r="37" spans="1:4">
      <c r="A37" s="92">
        <v>2025</v>
      </c>
      <c r="B37" s="92" t="s">
        <v>159</v>
      </c>
      <c r="C37" s="140">
        <v>103.7</v>
      </c>
      <c r="D37" s="140">
        <v>112.4</v>
      </c>
    </row>
    <row r="38" spans="1:4">
      <c r="A38" s="92">
        <v>2025</v>
      </c>
      <c r="B38" s="92" t="s">
        <v>160</v>
      </c>
      <c r="C38" s="140">
        <v>95.3</v>
      </c>
      <c r="D38" s="140">
        <v>106.4</v>
      </c>
    </row>
    <row r="39" spans="1:4">
      <c r="A39" s="92"/>
      <c r="B39" s="92"/>
      <c r="C39" s="94"/>
      <c r="D39" s="94"/>
    </row>
    <row r="41" spans="1:4" ht="36" customHeight="1">
      <c r="A41" s="197" t="s">
        <v>239</v>
      </c>
      <c r="B41" s="197"/>
      <c r="C41" s="197"/>
      <c r="D41" s="197"/>
    </row>
    <row r="42" spans="1:4">
      <c r="A42" s="135" t="s">
        <v>161</v>
      </c>
      <c r="B42" s="2" t="s">
        <v>162</v>
      </c>
      <c r="C42" s="2" t="s">
        <v>2</v>
      </c>
      <c r="D42" s="2" t="s">
        <v>3</v>
      </c>
    </row>
    <row r="43" spans="1:4">
      <c r="A43" s="2">
        <v>2023</v>
      </c>
      <c r="B43" s="2" t="s">
        <v>149</v>
      </c>
      <c r="C43" s="39">
        <v>63.7</v>
      </c>
      <c r="D43" s="39">
        <v>87.2</v>
      </c>
    </row>
    <row r="44" spans="1:4">
      <c r="A44" s="2">
        <v>2023</v>
      </c>
      <c r="B44" s="2" t="s">
        <v>150</v>
      </c>
      <c r="C44" s="39">
        <v>74.8</v>
      </c>
      <c r="D44" s="39">
        <v>96.7</v>
      </c>
    </row>
    <row r="45" spans="1:4">
      <c r="A45" s="2">
        <v>2023</v>
      </c>
      <c r="B45" s="2" t="s">
        <v>151</v>
      </c>
      <c r="C45" s="39">
        <v>112.6</v>
      </c>
      <c r="D45" s="39">
        <v>154.69999999999999</v>
      </c>
    </row>
    <row r="46" spans="1:4">
      <c r="A46" s="2">
        <v>2023</v>
      </c>
      <c r="B46" s="2" t="s">
        <v>152</v>
      </c>
      <c r="C46" s="39">
        <v>100.1</v>
      </c>
      <c r="D46" s="39">
        <v>141.4</v>
      </c>
    </row>
    <row r="47" spans="1:4">
      <c r="A47" s="2">
        <v>2023</v>
      </c>
      <c r="B47" s="2" t="s">
        <v>153</v>
      </c>
      <c r="C47" s="39">
        <v>115.1</v>
      </c>
      <c r="D47" s="39">
        <v>154.80000000000001</v>
      </c>
    </row>
    <row r="48" spans="1:4">
      <c r="A48" s="2">
        <v>2023</v>
      </c>
      <c r="B48" s="2" t="s">
        <v>154</v>
      </c>
      <c r="C48" s="39">
        <v>121</v>
      </c>
      <c r="D48" s="39">
        <v>160.80000000000001</v>
      </c>
    </row>
    <row r="49" spans="1:4">
      <c r="A49" s="2">
        <v>2023</v>
      </c>
      <c r="B49" s="2" t="s">
        <v>155</v>
      </c>
      <c r="C49" s="39">
        <v>102.5</v>
      </c>
      <c r="D49" s="39">
        <v>139.4</v>
      </c>
    </row>
    <row r="50" spans="1:4">
      <c r="A50" s="2">
        <v>2023</v>
      </c>
      <c r="B50" s="2" t="s">
        <v>156</v>
      </c>
      <c r="C50" s="39">
        <v>115</v>
      </c>
      <c r="D50" s="39">
        <v>164.5</v>
      </c>
    </row>
    <row r="51" spans="1:4">
      <c r="A51" s="2">
        <v>2023</v>
      </c>
      <c r="B51" s="2" t="s">
        <v>157</v>
      </c>
      <c r="C51" s="39">
        <v>110.5</v>
      </c>
      <c r="D51" s="39">
        <v>171.2</v>
      </c>
    </row>
    <row r="52" spans="1:4">
      <c r="A52" s="2">
        <v>2023</v>
      </c>
      <c r="B52" s="2" t="s">
        <v>158</v>
      </c>
      <c r="C52" s="39">
        <v>133.6</v>
      </c>
      <c r="D52" s="39">
        <v>191.7</v>
      </c>
    </row>
    <row r="53" spans="1:4">
      <c r="A53" s="2">
        <v>2023</v>
      </c>
      <c r="B53" s="2" t="s">
        <v>159</v>
      </c>
      <c r="C53" s="39">
        <v>131.9</v>
      </c>
      <c r="D53" s="39">
        <v>204.4</v>
      </c>
    </row>
    <row r="54" spans="1:4">
      <c r="A54" s="2">
        <v>2023</v>
      </c>
      <c r="B54" s="2" t="s">
        <v>160</v>
      </c>
      <c r="C54" s="39">
        <v>187.6</v>
      </c>
      <c r="D54" s="39">
        <v>258.39999999999998</v>
      </c>
    </row>
    <row r="55" spans="1:4">
      <c r="A55" s="2">
        <v>2024</v>
      </c>
      <c r="B55" s="2" t="s">
        <v>149</v>
      </c>
      <c r="C55" s="39">
        <v>65.3</v>
      </c>
      <c r="D55" s="39">
        <v>99.5</v>
      </c>
    </row>
    <row r="56" spans="1:4">
      <c r="A56" s="2">
        <v>2024</v>
      </c>
      <c r="B56" s="2" t="s">
        <v>150</v>
      </c>
      <c r="C56" s="39">
        <v>65.599999999999994</v>
      </c>
      <c r="D56" s="39">
        <v>97.7</v>
      </c>
    </row>
    <row r="57" spans="1:4">
      <c r="A57" s="2">
        <v>2024</v>
      </c>
      <c r="B57" s="2" t="s">
        <v>151</v>
      </c>
      <c r="C57" s="39">
        <v>122.3</v>
      </c>
      <c r="D57" s="39">
        <v>142.9</v>
      </c>
    </row>
    <row r="58" spans="1:4">
      <c r="A58" s="2">
        <v>2024</v>
      </c>
      <c r="B58" s="2" t="s">
        <v>152</v>
      </c>
      <c r="C58" s="39">
        <v>98.5</v>
      </c>
      <c r="D58" s="39">
        <v>144.9</v>
      </c>
    </row>
    <row r="59" spans="1:4">
      <c r="A59" s="2">
        <v>2024</v>
      </c>
      <c r="B59" s="2" t="s">
        <v>153</v>
      </c>
      <c r="C59" s="39">
        <v>103</v>
      </c>
      <c r="D59" s="39">
        <v>146.19999999999999</v>
      </c>
    </row>
    <row r="60" spans="1:4">
      <c r="A60" s="2">
        <v>2024</v>
      </c>
      <c r="B60" s="2" t="s">
        <v>154</v>
      </c>
      <c r="C60" s="39">
        <v>130</v>
      </c>
      <c r="D60" s="39">
        <v>171.9</v>
      </c>
    </row>
    <row r="61" spans="1:4">
      <c r="A61" s="2">
        <v>2024</v>
      </c>
      <c r="B61" s="2" t="s">
        <v>155</v>
      </c>
      <c r="C61" s="39">
        <v>101.3</v>
      </c>
      <c r="D61" s="39">
        <v>158</v>
      </c>
    </row>
    <row r="62" spans="1:4">
      <c r="A62" s="2">
        <v>2024</v>
      </c>
      <c r="B62" s="2" t="s">
        <v>156</v>
      </c>
      <c r="C62" s="39">
        <v>121.8</v>
      </c>
      <c r="D62" s="39">
        <v>184.7</v>
      </c>
    </row>
    <row r="63" spans="1:4">
      <c r="A63" s="2">
        <v>2024</v>
      </c>
      <c r="B63" s="2" t="s">
        <v>157</v>
      </c>
      <c r="C63" s="39">
        <v>128</v>
      </c>
      <c r="D63" s="39">
        <v>197.6</v>
      </c>
    </row>
    <row r="64" spans="1:4">
      <c r="A64" s="2">
        <v>2024</v>
      </c>
      <c r="B64" s="2" t="s">
        <v>158</v>
      </c>
      <c r="C64" s="39">
        <v>164.1</v>
      </c>
      <c r="D64" s="39">
        <v>238.1</v>
      </c>
    </row>
    <row r="65" spans="1:4">
      <c r="A65" s="2">
        <v>2024</v>
      </c>
      <c r="B65" s="2" t="s">
        <v>159</v>
      </c>
      <c r="C65" s="39">
        <v>134.4</v>
      </c>
      <c r="D65" s="39">
        <v>191.2</v>
      </c>
    </row>
    <row r="66" spans="1:4">
      <c r="A66" s="2">
        <v>2024</v>
      </c>
      <c r="B66" s="2" t="s">
        <v>160</v>
      </c>
      <c r="C66" s="39">
        <v>249.7</v>
      </c>
      <c r="D66" s="39">
        <v>264.2</v>
      </c>
    </row>
    <row r="67" spans="1:4">
      <c r="A67" s="139">
        <v>2025</v>
      </c>
      <c r="B67" s="2" t="s">
        <v>149</v>
      </c>
      <c r="C67" s="133">
        <v>117.2</v>
      </c>
      <c r="D67" s="133">
        <v>88.8</v>
      </c>
    </row>
    <row r="68" spans="1:4">
      <c r="A68" s="139">
        <v>2025</v>
      </c>
      <c r="B68" s="2" t="s">
        <v>150</v>
      </c>
      <c r="C68" s="133">
        <v>61.1</v>
      </c>
      <c r="D68" s="133">
        <v>75.900000000000006</v>
      </c>
    </row>
    <row r="69" spans="1:4">
      <c r="A69" s="139">
        <v>2025</v>
      </c>
      <c r="B69" s="2" t="s">
        <v>151</v>
      </c>
      <c r="C69" s="133">
        <v>105</v>
      </c>
      <c r="D69" s="133">
        <v>100.4</v>
      </c>
    </row>
    <row r="70" spans="1:4">
      <c r="A70" s="139">
        <v>2025</v>
      </c>
      <c r="B70" s="2" t="s">
        <v>152</v>
      </c>
      <c r="C70" s="133">
        <v>104.8</v>
      </c>
      <c r="D70" s="133">
        <v>108.6</v>
      </c>
    </row>
    <row r="71" spans="1:4">
      <c r="A71" s="139">
        <v>2025</v>
      </c>
      <c r="B71" s="2" t="s">
        <v>153</v>
      </c>
      <c r="C71" s="133">
        <v>125.2</v>
      </c>
      <c r="D71" s="133">
        <v>114.6</v>
      </c>
    </row>
    <row r="72" spans="1:4">
      <c r="A72" s="139">
        <v>2025</v>
      </c>
      <c r="B72" s="2" t="s">
        <v>154</v>
      </c>
      <c r="C72" s="133">
        <v>144.6</v>
      </c>
      <c r="D72" s="133">
        <v>124.5</v>
      </c>
    </row>
    <row r="73" spans="1:4">
      <c r="A73" s="139">
        <v>2025</v>
      </c>
      <c r="B73" s="2" t="s">
        <v>155</v>
      </c>
      <c r="C73" s="133">
        <v>132.6</v>
      </c>
      <c r="D73" s="133">
        <v>125.7</v>
      </c>
    </row>
    <row r="74" spans="1:4">
      <c r="A74" s="139">
        <v>2025</v>
      </c>
      <c r="B74" s="2" t="s">
        <v>156</v>
      </c>
      <c r="C74" s="133">
        <v>121.6</v>
      </c>
      <c r="D74" s="133">
        <v>123.8</v>
      </c>
    </row>
    <row r="75" spans="1:4">
      <c r="A75" s="139">
        <v>2025</v>
      </c>
      <c r="B75" s="2" t="s">
        <v>157</v>
      </c>
      <c r="C75" s="133">
        <v>164</v>
      </c>
      <c r="D75" s="133">
        <v>145.5</v>
      </c>
    </row>
    <row r="76" spans="1:4">
      <c r="A76" s="139">
        <v>2025</v>
      </c>
      <c r="B76" s="2" t="s">
        <v>158</v>
      </c>
      <c r="C76" s="133">
        <v>166.3</v>
      </c>
      <c r="D76" s="133">
        <v>162.19999999999999</v>
      </c>
    </row>
    <row r="77" spans="1:4">
      <c r="A77" s="139">
        <v>2025</v>
      </c>
      <c r="B77" s="2" t="s">
        <v>159</v>
      </c>
      <c r="C77" s="133">
        <v>178.4</v>
      </c>
      <c r="D77" s="133">
        <v>150.80000000000001</v>
      </c>
    </row>
    <row r="78" spans="1:4">
      <c r="A78" s="139">
        <v>2025</v>
      </c>
      <c r="B78" s="2" t="s">
        <v>160</v>
      </c>
      <c r="C78" s="133">
        <v>240.1</v>
      </c>
      <c r="D78" s="133">
        <v>206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C36"/>
  <sheetViews>
    <sheetView workbookViewId="0"/>
  </sheetViews>
  <sheetFormatPr defaultRowHeight="14.25"/>
  <cols>
    <col min="1" max="1" width="43.625" customWidth="1"/>
    <col min="2" max="2" width="18.75" customWidth="1"/>
    <col min="3" max="3" width="19.75" customWidth="1"/>
  </cols>
  <sheetData>
    <row r="1" spans="1:3" s="10" customFormat="1" ht="36" customHeight="1">
      <c r="A1" s="71" t="s">
        <v>163</v>
      </c>
    </row>
    <row r="2" spans="1:3" ht="25.5">
      <c r="A2" s="35" t="s">
        <v>164</v>
      </c>
      <c r="B2" s="36" t="s">
        <v>170</v>
      </c>
      <c r="C2" s="35" t="s">
        <v>3</v>
      </c>
    </row>
    <row r="3" spans="1:3">
      <c r="A3" s="38" t="s">
        <v>27</v>
      </c>
      <c r="B3" s="75">
        <v>84720</v>
      </c>
      <c r="C3" s="75">
        <v>133179</v>
      </c>
    </row>
    <row r="4" spans="1:3">
      <c r="A4" s="2" t="s">
        <v>165</v>
      </c>
      <c r="B4" s="72">
        <v>1E-3</v>
      </c>
      <c r="C4" s="72">
        <v>1E-3</v>
      </c>
    </row>
    <row r="5" spans="1:3">
      <c r="A5" s="2" t="s">
        <v>166</v>
      </c>
      <c r="B5" s="72">
        <v>0.112</v>
      </c>
      <c r="C5" s="72">
        <v>9.5000000000000001E-2</v>
      </c>
    </row>
    <row r="6" spans="1:3">
      <c r="A6" s="2" t="s">
        <v>167</v>
      </c>
      <c r="B6" s="72">
        <v>0.04</v>
      </c>
      <c r="C6" s="72">
        <v>4.5999999999999999E-2</v>
      </c>
    </row>
    <row r="7" spans="1:3">
      <c r="A7" s="2" t="s">
        <v>168</v>
      </c>
      <c r="B7" s="72">
        <v>2.5999999999999999E-2</v>
      </c>
      <c r="C7" s="72">
        <v>2.5999999999999999E-2</v>
      </c>
    </row>
    <row r="8" spans="1:3">
      <c r="A8" s="2" t="s">
        <v>169</v>
      </c>
      <c r="B8" s="72">
        <v>0.82099999999999995</v>
      </c>
      <c r="C8" s="72">
        <v>0.83199999999999996</v>
      </c>
    </row>
    <row r="10" spans="1:3" ht="27.75" customHeight="1">
      <c r="A10" s="71" t="s">
        <v>20</v>
      </c>
      <c r="B10" s="10"/>
    </row>
    <row r="11" spans="1:3">
      <c r="A11" t="s">
        <v>26</v>
      </c>
      <c r="B11" t="s">
        <v>30</v>
      </c>
    </row>
    <row r="12" spans="1:3" ht="15">
      <c r="A12" s="73" t="s">
        <v>27</v>
      </c>
      <c r="B12" s="84">
        <v>137633</v>
      </c>
    </row>
    <row r="13" spans="1:3">
      <c r="A13" s="74" t="s">
        <v>28</v>
      </c>
      <c r="B13" s="85"/>
    </row>
    <row r="14" spans="1:3">
      <c r="A14" s="11" t="s">
        <v>21</v>
      </c>
      <c r="B14" s="86">
        <v>31147</v>
      </c>
    </row>
    <row r="15" spans="1:3">
      <c r="A15" s="11" t="s">
        <v>22</v>
      </c>
      <c r="B15" s="86">
        <v>32296</v>
      </c>
    </row>
    <row r="16" spans="1:3">
      <c r="A16" s="11" t="s">
        <v>23</v>
      </c>
      <c r="B16" s="86">
        <v>214</v>
      </c>
    </row>
    <row r="17" spans="1:3">
      <c r="A17" s="11" t="s">
        <v>24</v>
      </c>
      <c r="B17" s="86">
        <v>4567</v>
      </c>
    </row>
    <row r="18" spans="1:3">
      <c r="A18" s="11" t="s">
        <v>25</v>
      </c>
      <c r="B18" s="86">
        <v>85260</v>
      </c>
    </row>
    <row r="20" spans="1:3" ht="34.5" customHeight="1">
      <c r="A20" s="30" t="s">
        <v>185</v>
      </c>
    </row>
    <row r="21" spans="1:3">
      <c r="A21" s="2" t="s">
        <v>161</v>
      </c>
      <c r="B21" s="2" t="s">
        <v>171</v>
      </c>
      <c r="C21" s="2" t="s">
        <v>184</v>
      </c>
    </row>
    <row r="22" spans="1:3">
      <c r="A22" s="82" t="s">
        <v>182</v>
      </c>
      <c r="B22" s="83">
        <v>133084</v>
      </c>
      <c r="C22" s="31">
        <v>1749</v>
      </c>
    </row>
    <row r="23" spans="1:3">
      <c r="A23" s="82" t="s">
        <v>183</v>
      </c>
      <c r="B23" s="83">
        <v>130224</v>
      </c>
      <c r="C23" s="31">
        <v>1840</v>
      </c>
    </row>
    <row r="24" spans="1:3">
      <c r="A24" s="2" t="s">
        <v>172</v>
      </c>
      <c r="B24" s="83">
        <v>126886</v>
      </c>
      <c r="C24" s="31">
        <v>1944</v>
      </c>
    </row>
    <row r="25" spans="1:3">
      <c r="A25" s="2" t="s">
        <v>173</v>
      </c>
      <c r="B25" s="83">
        <v>119637</v>
      </c>
      <c r="C25" s="31">
        <v>2135</v>
      </c>
    </row>
    <row r="26" spans="1:3">
      <c r="A26" s="2" t="s">
        <v>174</v>
      </c>
      <c r="B26" s="83">
        <v>115370</v>
      </c>
      <c r="C26" s="31">
        <v>2361</v>
      </c>
    </row>
    <row r="27" spans="1:3">
      <c r="A27" s="2" t="s">
        <v>175</v>
      </c>
      <c r="B27" s="83">
        <v>114771</v>
      </c>
      <c r="C27" s="31">
        <v>2924</v>
      </c>
    </row>
    <row r="28" spans="1:3">
      <c r="A28" s="2" t="s">
        <v>176</v>
      </c>
      <c r="B28" s="83">
        <v>110304</v>
      </c>
      <c r="C28" s="31">
        <v>3711</v>
      </c>
    </row>
    <row r="29" spans="1:3">
      <c r="A29" s="2" t="s">
        <v>177</v>
      </c>
      <c r="B29" s="83">
        <v>108655</v>
      </c>
      <c r="C29" s="31">
        <v>4750</v>
      </c>
    </row>
    <row r="30" spans="1:3">
      <c r="A30" s="2" t="s">
        <v>178</v>
      </c>
      <c r="B30" s="83">
        <v>102472</v>
      </c>
      <c r="C30" s="31">
        <v>5251</v>
      </c>
    </row>
    <row r="31" spans="1:3">
      <c r="A31" s="2" t="s">
        <v>179</v>
      </c>
      <c r="B31" s="83">
        <v>100452</v>
      </c>
      <c r="C31" s="31">
        <v>5599</v>
      </c>
    </row>
    <row r="32" spans="1:3">
      <c r="A32" s="2" t="s">
        <v>180</v>
      </c>
      <c r="B32" s="83">
        <v>103221</v>
      </c>
      <c r="C32" s="31">
        <v>6226</v>
      </c>
    </row>
    <row r="33" spans="1:3">
      <c r="A33" s="2" t="s">
        <v>181</v>
      </c>
      <c r="B33" s="83">
        <v>98518</v>
      </c>
      <c r="C33" s="31">
        <v>6708</v>
      </c>
    </row>
    <row r="34" spans="1:3">
      <c r="A34" s="92" t="s">
        <v>212</v>
      </c>
      <c r="B34" s="108">
        <v>98047</v>
      </c>
      <c r="C34" s="103">
        <v>8051</v>
      </c>
    </row>
    <row r="35" spans="1:3">
      <c r="A35" s="143" t="s">
        <v>246</v>
      </c>
      <c r="B35" s="141">
        <v>95762</v>
      </c>
      <c r="C35" s="142">
        <v>7689</v>
      </c>
    </row>
    <row r="36" spans="1:3">
      <c r="A36" s="2" t="s">
        <v>256</v>
      </c>
      <c r="B36" s="83">
        <v>97391</v>
      </c>
      <c r="C36" s="31">
        <v>7855</v>
      </c>
    </row>
  </sheetData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Strona 1</vt:lpstr>
      <vt:lpstr>Strona 2</vt:lpstr>
      <vt:lpstr>Strona 3</vt:lpstr>
      <vt:lpstr>Strona 4</vt:lpstr>
      <vt:lpstr>Strona 5</vt:lpstr>
      <vt:lpstr>Strona 6</vt:lpstr>
      <vt:lpstr>Strona 7</vt:lpstr>
      <vt:lpstr>Strona 8</vt:lpstr>
      <vt:lpstr>Strona 9</vt:lpstr>
      <vt:lpstr>Strona 10</vt:lpstr>
      <vt:lpstr>Strona 11</vt:lpstr>
      <vt:lpstr>Baza_noclegowa_turystyki</vt:lpstr>
      <vt:lpstr>Poznań_w_2022_r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Poznań w 2025 r.</dc:title>
  <dc:creator>Toboła Krzysztof</dc:creator>
  <cp:lastModifiedBy>Toboła Krzysztof</cp:lastModifiedBy>
  <cp:lastPrinted>2026-04-07T09:33:57Z</cp:lastPrinted>
  <dcterms:created xsi:type="dcterms:W3CDTF">2023-03-31T11:51:40Z</dcterms:created>
  <dcterms:modified xsi:type="dcterms:W3CDTF">2026-05-26T09:28:25Z</dcterms:modified>
</cp:coreProperties>
</file>