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F7FF311A-9626-4DD8-A0CE-675A1A26B9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_TABLIC" sheetId="1" r:id="rId1"/>
    <sheet name="tab_1" sheetId="2" r:id="rId2"/>
    <sheet name="tab_2" sheetId="3" r:id="rId3"/>
    <sheet name="tab_3" sheetId="4" r:id="rId4"/>
    <sheet name="tab_4" sheetId="5" r:id="rId5"/>
    <sheet name="tab_5" sheetId="6" r:id="rId6"/>
    <sheet name="tab_6" sheetId="7" r:id="rId7"/>
    <sheet name="tab_7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3" i="8" l="1"/>
  <c r="E43" i="8"/>
  <c r="F43" i="8"/>
  <c r="D44" i="8"/>
  <c r="E44" i="8"/>
  <c r="F44" i="8"/>
  <c r="D45" i="8"/>
  <c r="E45" i="8"/>
  <c r="F45" i="8"/>
  <c r="D46" i="8"/>
  <c r="E46" i="8"/>
  <c r="F46" i="8"/>
  <c r="D47" i="8"/>
  <c r="E47" i="8"/>
  <c r="F47" i="8"/>
  <c r="C28" i="5"/>
  <c r="D28" i="5"/>
  <c r="E28" i="5"/>
  <c r="F28" i="5"/>
  <c r="G28" i="5"/>
  <c r="B28" i="5"/>
  <c r="C15" i="5"/>
  <c r="D15" i="5"/>
  <c r="E15" i="5"/>
  <c r="F15" i="5"/>
  <c r="G15" i="5"/>
  <c r="B15" i="5"/>
  <c r="C8" i="5"/>
  <c r="D8" i="5"/>
  <c r="E8" i="5"/>
  <c r="F8" i="5"/>
  <c r="G8" i="5"/>
  <c r="B8" i="5"/>
  <c r="C28" i="4"/>
  <c r="C7" i="4" s="1"/>
  <c r="D28" i="4"/>
  <c r="D7" i="4" s="1"/>
  <c r="E28" i="4"/>
  <c r="E7" i="4" s="1"/>
  <c r="F28" i="4"/>
  <c r="F7" i="4" s="1"/>
  <c r="G28" i="4"/>
  <c r="G7" i="4" s="1"/>
  <c r="H28" i="4"/>
  <c r="H7" i="4" s="1"/>
  <c r="I28" i="4"/>
  <c r="I7" i="4" s="1"/>
  <c r="B28" i="4"/>
  <c r="B7" i="4" s="1"/>
  <c r="C15" i="4"/>
  <c r="D15" i="4"/>
  <c r="E15" i="4"/>
  <c r="F15" i="4"/>
  <c r="G15" i="4"/>
  <c r="H15" i="4"/>
  <c r="I15" i="4"/>
  <c r="B15" i="4"/>
  <c r="C8" i="4"/>
  <c r="D8" i="4"/>
  <c r="E8" i="4"/>
  <c r="F8" i="4"/>
  <c r="G8" i="4"/>
  <c r="H8" i="4"/>
  <c r="I8" i="4"/>
  <c r="B8" i="4"/>
  <c r="C6" i="3"/>
  <c r="D6" i="3"/>
  <c r="E6" i="3"/>
  <c r="F6" i="3"/>
  <c r="G6" i="3"/>
  <c r="B6" i="3"/>
  <c r="C7" i="3"/>
  <c r="D7" i="3"/>
  <c r="E7" i="3"/>
  <c r="F7" i="3"/>
  <c r="G7" i="3"/>
  <c r="B7" i="3"/>
  <c r="C14" i="3"/>
  <c r="D14" i="3"/>
  <c r="E14" i="3"/>
  <c r="F14" i="3"/>
  <c r="G14" i="3"/>
  <c r="B14" i="3"/>
  <c r="C27" i="3"/>
  <c r="D27" i="3"/>
  <c r="E27" i="3"/>
  <c r="F27" i="3"/>
  <c r="G27" i="3"/>
  <c r="B27" i="3"/>
  <c r="C7" i="2"/>
  <c r="D7" i="2"/>
  <c r="E7" i="2"/>
  <c r="F7" i="2"/>
  <c r="G7" i="2"/>
  <c r="B7" i="2"/>
  <c r="C28" i="2"/>
  <c r="D28" i="2"/>
  <c r="E28" i="2"/>
  <c r="F28" i="2"/>
  <c r="G28" i="2"/>
  <c r="B28" i="2"/>
  <c r="C15" i="2"/>
  <c r="D15" i="2"/>
  <c r="E15" i="2"/>
  <c r="F15" i="2"/>
  <c r="G15" i="2"/>
  <c r="B15" i="2"/>
  <c r="D8" i="2"/>
  <c r="E8" i="2"/>
  <c r="F8" i="2"/>
  <c r="G8" i="2"/>
  <c r="C8" i="2"/>
  <c r="B8" i="2"/>
  <c r="D6" i="8"/>
  <c r="E6" i="8"/>
  <c r="F6" i="8"/>
  <c r="D8" i="8"/>
  <c r="E8" i="8"/>
  <c r="F8" i="8"/>
  <c r="D10" i="8"/>
  <c r="E10" i="8"/>
  <c r="F10" i="8"/>
  <c r="D11" i="8"/>
  <c r="E11" i="8"/>
  <c r="F11" i="8"/>
  <c r="D12" i="8"/>
  <c r="E12" i="8"/>
  <c r="F12" i="8"/>
  <c r="D13" i="8"/>
  <c r="E13" i="8"/>
  <c r="F13" i="8"/>
  <c r="D14" i="8"/>
  <c r="E14" i="8"/>
  <c r="F14" i="8"/>
  <c r="D16" i="8"/>
  <c r="E16" i="8"/>
  <c r="F16" i="8"/>
  <c r="D17" i="8"/>
  <c r="E17" i="8"/>
  <c r="F17" i="8"/>
  <c r="D18" i="8"/>
  <c r="E18" i="8"/>
  <c r="F18" i="8"/>
  <c r="D19" i="8"/>
  <c r="E19" i="8"/>
  <c r="F19" i="8"/>
  <c r="D20" i="8"/>
  <c r="E20" i="8"/>
  <c r="F20" i="8"/>
  <c r="D22" i="8"/>
  <c r="E22" i="8"/>
  <c r="F22" i="8"/>
  <c r="D23" i="8"/>
  <c r="E23" i="8"/>
  <c r="F23" i="8"/>
  <c r="D24" i="8"/>
  <c r="E24" i="8"/>
  <c r="F24" i="8"/>
  <c r="D25" i="8"/>
  <c r="E25" i="8"/>
  <c r="F25" i="8"/>
  <c r="D26" i="8"/>
  <c r="E26" i="8"/>
  <c r="F26" i="8"/>
  <c r="E49" i="8"/>
  <c r="D49" i="8"/>
  <c r="G7" i="5" l="1"/>
  <c r="C7" i="5"/>
  <c r="F7" i="5"/>
  <c r="E7" i="5"/>
  <c r="B7" i="5"/>
  <c r="D7" i="5"/>
  <c r="D27" i="8"/>
  <c r="E27" i="8"/>
  <c r="F27" i="8"/>
  <c r="D28" i="8"/>
  <c r="E28" i="8"/>
  <c r="F28" i="8"/>
  <c r="D30" i="8"/>
  <c r="E30" i="8"/>
  <c r="F30" i="8"/>
  <c r="D31" i="8"/>
  <c r="E31" i="8"/>
  <c r="F31" i="8"/>
  <c r="D32" i="8"/>
  <c r="E32" i="8"/>
  <c r="F32" i="8"/>
  <c r="D33" i="8"/>
  <c r="E33" i="8"/>
  <c r="F33" i="8"/>
  <c r="D35" i="8"/>
  <c r="E35" i="8"/>
  <c r="F35" i="8"/>
  <c r="D36" i="8"/>
  <c r="E36" i="8"/>
  <c r="F36" i="8"/>
  <c r="D37" i="8"/>
  <c r="E37" i="8"/>
  <c r="F37" i="8"/>
  <c r="D38" i="8"/>
  <c r="E38" i="8"/>
  <c r="F38" i="8"/>
  <c r="D39" i="8"/>
  <c r="E39" i="8"/>
  <c r="F39" i="8"/>
  <c r="D40" i="8"/>
  <c r="E40" i="8"/>
  <c r="F40" i="8"/>
  <c r="D41" i="8" l="1"/>
  <c r="E41" i="8"/>
  <c r="F41" i="8"/>
  <c r="F49" i="8" l="1"/>
  <c r="F50" i="8"/>
  <c r="F51" i="8"/>
  <c r="E50" i="8"/>
  <c r="E51" i="8"/>
  <c r="D55" i="8" l="1"/>
  <c r="D56" i="8"/>
  <c r="D50" i="8"/>
  <c r="D51" i="8"/>
  <c r="D53" i="8"/>
  <c r="D54" i="8"/>
</calcChain>
</file>

<file path=xl/sharedStrings.xml><?xml version="1.0" encoding="utf-8"?>
<sst xmlns="http://schemas.openxmlformats.org/spreadsheetml/2006/main" count="356" uniqueCount="145">
  <si>
    <t>SPIS TABLIC</t>
  </si>
  <si>
    <t>Tablica 1.</t>
  </si>
  <si>
    <t>Tablica 4.</t>
  </si>
  <si>
    <t>Tablica 5.</t>
  </si>
  <si>
    <t>Tablica 6.</t>
  </si>
  <si>
    <t>Tablica 7.</t>
  </si>
  <si>
    <t>WYSZCZEGÓLNIENIE</t>
  </si>
  <si>
    <t>Ogółem</t>
  </si>
  <si>
    <t>Wiek w latach</t>
  </si>
  <si>
    <t>25–34</t>
  </si>
  <si>
    <t>35–44</t>
  </si>
  <si>
    <t>45–54</t>
  </si>
  <si>
    <t>55 i więcej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</si>
  <si>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</si>
  <si>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</si>
  <si>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</si>
  <si>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</si>
  <si>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</si>
  <si>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</si>
  <si>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</si>
  <si>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</si>
  <si>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choszczeński</t>
  </si>
  <si>
    <t>drawski</t>
  </si>
  <si>
    <t>łobeski</t>
  </si>
  <si>
    <t>myśliborski</t>
  </si>
  <si>
    <t>pyrzycki</t>
  </si>
  <si>
    <t>szczecinecki</t>
  </si>
  <si>
    <t>świdwiński</t>
  </si>
  <si>
    <t>wałecki</t>
  </si>
  <si>
    <t>Podregion m. Szczecin</t>
  </si>
  <si>
    <t>powiat: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</si>
  <si>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</si>
  <si>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</si>
  <si>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</si>
  <si>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</si>
  <si>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</si>
  <si>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</si>
  <si>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</si>
  <si>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</si>
  <si>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</si>
  <si>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Wykształcenie</t>
  </si>
  <si>
    <t>wyższe</t>
  </si>
  <si>
    <t>średnie ogólnokształcące</t>
  </si>
  <si>
    <t>gimnazjalne
i poniżej</t>
  </si>
  <si>
    <r>
      <t xml:space="preserve">Staż pracy w latach </t>
    </r>
    <r>
      <rPr>
        <vertAlign val="superscript"/>
        <sz val="10"/>
        <color rgb="FF000000"/>
        <rFont val="Arial"/>
        <family val="2"/>
        <charset val="238"/>
      </rPr>
      <t>a</t>
    </r>
  </si>
  <si>
    <t>1–5</t>
  </si>
  <si>
    <t>5–10</t>
  </si>
  <si>
    <t>10–20</t>
  </si>
  <si>
    <t>20–30</t>
  </si>
  <si>
    <t>bez stażu</t>
  </si>
  <si>
    <t>Podregion
szczecinecko-pyrzycki</t>
  </si>
  <si>
    <r>
      <t xml:space="preserve">Czas pozostawania bez pracy w miesiącach </t>
    </r>
    <r>
      <rPr>
        <vertAlign val="superscript"/>
        <sz val="10"/>
        <color rgb="FF000000"/>
        <rFont val="Arial"/>
        <family val="2"/>
        <charset val="238"/>
      </rPr>
      <t>a</t>
    </r>
  </si>
  <si>
    <t>3–6</t>
  </si>
  <si>
    <t>6–12</t>
  </si>
  <si>
    <t>12–24</t>
  </si>
  <si>
    <t>powyżej 24</t>
  </si>
  <si>
    <t>Zamieszkali
na wsi</t>
  </si>
  <si>
    <t>Osoby w okresie do 12 miesięcy od dnia ukończenia nauki</t>
  </si>
  <si>
    <t>Cudzoziemcy</t>
  </si>
  <si>
    <t>Bez kwalifikacji zawodowych</t>
  </si>
  <si>
    <t>Bez doświadczenia zawodowego</t>
  </si>
  <si>
    <t>Nieposiadający prawa do zasiłku</t>
  </si>
  <si>
    <t>Kobiety, które nie podjęły zatrudnienia po urodzeniu dziecka</t>
  </si>
  <si>
    <t>Do 30 roku życia</t>
  </si>
  <si>
    <t>Powyżej 50 roku życia</t>
  </si>
  <si>
    <t>Posiadający co najmniej jedno dziecko</t>
  </si>
  <si>
    <t>Niepełnosprawni</t>
  </si>
  <si>
    <t>ogółem</t>
  </si>
  <si>
    <t>w tym do 25 roku życia</t>
  </si>
  <si>
    <t>do 6 roku życia</t>
  </si>
  <si>
    <t>niepełnosprawne do 18 roku życia</t>
  </si>
  <si>
    <t>Polska</t>
  </si>
  <si>
    <t>Województwo</t>
  </si>
  <si>
    <t>w odsetkach</t>
  </si>
  <si>
    <t>Bezrobotni zarejestrowani</t>
  </si>
  <si>
    <t>z liczby bezrobotnych:</t>
  </si>
  <si>
    <t>Kobiety</t>
  </si>
  <si>
    <t>W wieku:</t>
  </si>
  <si>
    <t>55 lat i więcej</t>
  </si>
  <si>
    <t>Z wykształceniem:</t>
  </si>
  <si>
    <t>wyższym</t>
  </si>
  <si>
    <t>średnim ogólnokształcącym</t>
  </si>
  <si>
    <t>gimnazjalnym i poniżej</t>
  </si>
  <si>
    <r>
      <t xml:space="preserve">Ze stażem pracy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>:</t>
    </r>
  </si>
  <si>
    <t>1–5 lat</t>
  </si>
  <si>
    <r>
      <t xml:space="preserve">Pozostający bez pracy </t>
    </r>
    <r>
      <rPr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:</t>
    </r>
  </si>
  <si>
    <t>3 miesiące i mniej</t>
  </si>
  <si>
    <t>3–12</t>
  </si>
  <si>
    <t>powyżej 24 miesięcy</t>
  </si>
  <si>
    <t>Wybrane kategorie bezrobotnych:</t>
  </si>
  <si>
    <t>Zamieszkali na wsi</t>
  </si>
  <si>
    <t>Osoby będące w szczególnej sytuacji na rynku pracy:</t>
  </si>
  <si>
    <t>Korzystające ze świadczeń z pomocy społecznej</t>
  </si>
  <si>
    <t>Posiadające co najmniej jedno dziecko:</t>
  </si>
  <si>
    <t>Płynność bezrobocia (w ciągu roku)</t>
  </si>
  <si>
    <t>bezrobotni nowo zarejestrowani</t>
  </si>
  <si>
    <t>bezrobotni wyrejestrowani</t>
  </si>
  <si>
    <t>Stopa bezrobocia w %</t>
  </si>
  <si>
    <t>Oferty pracy (w ciągu roku)</t>
  </si>
  <si>
    <t>24 lata i mniej</t>
  </si>
  <si>
    <t>powyżej 30 lat</t>
  </si>
  <si>
    <t>powyżej 
30 lat</t>
  </si>
  <si>
    <t>Podregion 
szczecinecko-pyrzycki</t>
  </si>
  <si>
    <t>Osoby w okresie do 12 miesięcy
 od dnia ukończenia nauki</t>
  </si>
  <si>
    <t>niepełnosprawne 
do 18 roku życia</t>
  </si>
  <si>
    <t>Powyżej 
50 roku życia</t>
  </si>
  <si>
    <t>w tym 
do 25 roku życia</t>
  </si>
  <si>
    <t>1 rok i mniej</t>
  </si>
  <si>
    <t>Kobiety, które nie podjęły zatrudnienia 
po urodzeniu dziecka</t>
  </si>
  <si>
    <t>24 
i mniej</t>
  </si>
  <si>
    <t xml:space="preserve"> 1 rok 
i mniej</t>
  </si>
  <si>
    <t>Korzystający 
ze świadczeń
z pomocy społecznej</t>
  </si>
  <si>
    <t>Polska=100</t>
  </si>
  <si>
    <t>3 i mniej</t>
  </si>
  <si>
    <t>Tablica 2.</t>
  </si>
  <si>
    <t>Tablica 3.</t>
  </si>
  <si>
    <t xml:space="preserve">                Stan w dniu 31 grudnia</t>
  </si>
  <si>
    <t>zasadniczym zawodowym/branżowym</t>
  </si>
  <si>
    <t>zasadnicze zawodowe/
branżowe</t>
  </si>
  <si>
    <t>.</t>
  </si>
  <si>
    <t>PODREGIONY/POWIATY</t>
  </si>
  <si>
    <t>policealnym i średnim zawodowym/branżowym</t>
  </si>
  <si>
    <t>policealne
i średnie zawodowe/
branżowe</t>
  </si>
  <si>
    <r>
      <t>Długotrwale bezrobotni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</si>
  <si>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Długotrwale bezrobotne</t>
    </r>
    <r>
      <rPr>
        <vertAlign val="superscript"/>
        <sz val="10"/>
        <color rgb="FF000000"/>
        <rFont val="Arial"/>
        <family val="2"/>
        <charset val="238"/>
      </rPr>
      <t>c</t>
    </r>
  </si>
  <si>
    <t>a Pozostający w rejestrze powiatowego urzędu pracy łącznie przez ponad 12 miesięcy w ciągu ostatnich 2 lat, z wyłączeniem czasu odbywania stażu i przygotowania zawodowego.</t>
  </si>
  <si>
    <t xml:space="preserve">                 Stan w dniu 31 grudnia</t>
  </si>
  <si>
    <t>Bezrobotni zarejestrowani według wieku w 2025 r.</t>
  </si>
  <si>
    <t>Bezrobotni zarejestrowani według poziomu wykształcenia w 2025 r.</t>
  </si>
  <si>
    <t>Bezrobotni zarejestrowani według stażu pracy w 2025 r.</t>
  </si>
  <si>
    <t>Bezrobotni zarejestrowani według czasu pozostawania bez pracy w 2025 r.</t>
  </si>
  <si>
    <t>Bezrobotni według wybranych kategorii w 2025 r.</t>
  </si>
  <si>
    <t>Osoby będące w szczególnej sytuacji na rynku pracy w 2025 r.</t>
  </si>
  <si>
    <t>Bezrobocie na tle kraju w 2025 r.</t>
  </si>
  <si>
    <t>Tablica 1. Bezrobotni zarejestrowani według wieku w 2025 r.</t>
  </si>
  <si>
    <t>Tablica 2. Bezrobotni zarejestrowani według poziomu wykształcenia w 2025 r.</t>
  </si>
  <si>
    <t>Tablica 3. Bezrobotni zarejestrowani według stażu pracy w 2025 r.</t>
  </si>
  <si>
    <t>Tablica 4. Bezrobotni zarejestrowani według czasu pozostawania bez pracy w 2025 r.</t>
  </si>
  <si>
    <t>Tablica 5. Bezrobotni według wybranych kategorii w 2025 r.</t>
  </si>
  <si>
    <t>Tablica 6. Osoby będące w szczególnej sytuacji na rynku pracy w 2025 r.</t>
  </si>
  <si>
    <t>Tablica 7. Bezrobocie na tle kraju w 2025 r.</t>
  </si>
  <si>
    <t>a Przedziały zostały domknięte prawostronnie, np. w przedziale 1–5 uwzględniono osoby, które pracowały 1 rok i 1 dzień do 5 lat.</t>
  </si>
  <si>
    <t>a Przedziały zostały domknięte prawostronnie, np. w przedziale 3–6 uwzględniono osoby, które pozostawały bez pracy 3 miesiące i 1 dzień do 6 pełnych miesięcy.</t>
  </si>
  <si>
    <t>–</t>
  </si>
  <si>
    <t>a Przedziały zostały domknięte prawostronnie, np. w przedziale 1–5 uwzględniono osoby, które pracowały 1 rok i 1 dzień do 5 lat. b Przedziały zostały domknięte prawostronnie, np. w przedziale 3–12 uwzględniono osoby, które pozostawały bez pracy 3 miesiące i 1 dzień do 12 pełnych miesięcy. c Pozostający w rejestrze powiatowego urzędu pracy łącznie przez ponad 12 miesięcy w ciągu ostatnich 2 lat, z wyłączeniem czasu odbywania stażu i przygotowania zawodowego.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</si>
</sst>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509FFF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3D3D3"/>
      </patternFill>
    </fill>
  </fills>
  <borders count="3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rgb="FF000000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" fillId="0" borderId="0"/>
    <xf numFmtId="0" fontId="1" fillId="0" borderId="0"/>
    <xf numFmtId="0" fontId="4" fillId="0" borderId="0"/>
    <xf numFmtId="0" fontId="22" fillId="0" borderId="0" applyNumberFormat="0" applyFill="0" applyBorder="0" applyAlignment="0" applyProtection="0"/>
    <xf numFmtId="0" fontId="25" fillId="9" borderId="3">
      <alignment horizontal="left" vertical="center" wrapText="1"/>
    </xf>
    <xf numFmtId="0" fontId="1" fillId="9" borderId="3">
      <alignment horizontal="left" vertical="center" wrapText="1"/>
    </xf>
  </cellStyleXfs>
  <cellXfs count="158">
    <xf numFmtId="0" fontId="0" fillId="0" borderId="0" xfId="0"/>
    <xf numFmtId="0" fontId="15" fillId="0" borderId="0" xfId="0" applyFont="1"/>
    <xf numFmtId="0" fontId="16" fillId="0" borderId="0" xfId="7" applyFont="1" applyFill="1" applyBorder="1" applyAlignment="1" applyProtection="1"/>
    <xf numFmtId="0" fontId="17" fillId="0" borderId="0" xfId="0" applyFont="1" applyAlignment="1">
      <alignment horizontal="left" vertical="center" indent="15"/>
    </xf>
    <xf numFmtId="0" fontId="15" fillId="0" borderId="7" xfId="0" applyFont="1" applyFill="1" applyBorder="1" applyAlignment="1">
      <alignment horizontal="left" vertical="center" wrapText="1" indent="4"/>
    </xf>
    <xf numFmtId="0" fontId="15" fillId="0" borderId="7" xfId="0" applyFont="1" applyFill="1" applyBorder="1" applyAlignment="1">
      <alignment horizontal="right" vertical="center" wrapText="1"/>
    </xf>
    <xf numFmtId="0" fontId="15" fillId="0" borderId="0" xfId="0" applyFont="1" applyFill="1"/>
    <xf numFmtId="0" fontId="15" fillId="0" borderId="0" xfId="0" applyFont="1" applyAlignment="1">
      <alignment horizontal="center"/>
    </xf>
    <xf numFmtId="0" fontId="18" fillId="0" borderId="7" xfId="0" applyFont="1" applyFill="1" applyBorder="1" applyAlignment="1">
      <alignment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3" fontId="15" fillId="0" borderId="0" xfId="0" applyNumberFormat="1" applyFont="1"/>
    <xf numFmtId="3" fontId="20" fillId="0" borderId="4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wrapText="1"/>
    </xf>
    <xf numFmtId="164" fontId="18" fillId="0" borderId="3" xfId="0" applyNumberFormat="1" applyFont="1" applyFill="1" applyBorder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0" fontId="15" fillId="0" borderId="15" xfId="0" applyFont="1" applyFill="1" applyBorder="1" applyAlignment="1">
      <alignment horizontal="center" vertical="center" wrapText="1"/>
    </xf>
    <xf numFmtId="0" fontId="18" fillId="0" borderId="0" xfId="0" applyFont="1"/>
    <xf numFmtId="3" fontId="18" fillId="0" borderId="3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164" fontId="18" fillId="0" borderId="11" xfId="0" applyNumberFormat="1" applyFont="1" applyFill="1" applyBorder="1" applyAlignment="1">
      <alignment horizontal="right" wrapText="1"/>
    </xf>
    <xf numFmtId="0" fontId="16" fillId="0" borderId="0" xfId="19" applyFont="1" applyFill="1" applyBorder="1" applyAlignment="1" applyProtection="1"/>
    <xf numFmtId="0" fontId="15" fillId="0" borderId="0" xfId="0" applyFont="1" applyBorder="1"/>
    <xf numFmtId="0" fontId="20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/>
    <xf numFmtId="164" fontId="18" fillId="0" borderId="13" xfId="0" applyNumberFormat="1" applyFont="1" applyFill="1" applyBorder="1" applyAlignment="1">
      <alignment horizontal="right" wrapText="1"/>
    </xf>
    <xf numFmtId="3" fontId="15" fillId="0" borderId="3" xfId="0" applyNumberFormat="1" applyFont="1" applyBorder="1"/>
    <xf numFmtId="3" fontId="18" fillId="0" borderId="11" xfId="0" applyNumberFormat="1" applyFont="1" applyFill="1" applyBorder="1" applyAlignment="1" applyProtection="1">
      <alignment horizontal="right" wrapText="1"/>
    </xf>
    <xf numFmtId="3" fontId="18" fillId="0" borderId="13" xfId="0" applyNumberFormat="1" applyFont="1" applyFill="1" applyBorder="1" applyAlignment="1" applyProtection="1">
      <alignment horizontal="right" wrapText="1"/>
    </xf>
    <xf numFmtId="3" fontId="18" fillId="0" borderId="3" xfId="0" applyNumberFormat="1" applyFont="1" applyFill="1" applyBorder="1" applyAlignment="1" applyProtection="1">
      <alignment horizontal="right" wrapText="1"/>
    </xf>
    <xf numFmtId="3" fontId="18" fillId="0" borderId="4" xfId="0" applyNumberFormat="1" applyFont="1" applyFill="1" applyBorder="1" applyAlignment="1" applyProtection="1">
      <alignment horizontal="right" wrapText="1"/>
    </xf>
    <xf numFmtId="3" fontId="15" fillId="0" borderId="3" xfId="0" applyNumberFormat="1" applyFont="1" applyFill="1" applyBorder="1" applyAlignment="1" applyProtection="1">
      <alignment horizontal="right" wrapText="1"/>
    </xf>
    <xf numFmtId="3" fontId="15" fillId="0" borderId="4" xfId="0" applyNumberFormat="1" applyFont="1" applyFill="1" applyBorder="1" applyAlignment="1" applyProtection="1">
      <alignment horizontal="right" wrapText="1"/>
    </xf>
    <xf numFmtId="0" fontId="15" fillId="0" borderId="0" xfId="20" applyNumberFormat="1" applyFont="1" applyFill="1" applyBorder="1" applyAlignment="1">
      <alignment vertical="center" wrapText="1"/>
    </xf>
    <xf numFmtId="0" fontId="15" fillId="0" borderId="0" xfId="20" applyNumberFormat="1" applyFont="1" applyFill="1" applyBorder="1">
      <alignment horizontal="left" vertical="center" wrapText="1"/>
    </xf>
    <xf numFmtId="3" fontId="15" fillId="0" borderId="0" xfId="0" applyNumberFormat="1" applyFont="1" applyFill="1" applyBorder="1"/>
    <xf numFmtId="3" fontId="18" fillId="0" borderId="0" xfId="0" applyNumberFormat="1" applyFont="1" applyBorder="1"/>
    <xf numFmtId="0" fontId="18" fillId="0" borderId="0" xfId="0" applyFont="1" applyFill="1" applyBorder="1" applyAlignment="1" applyProtection="1">
      <alignment horizontal="right" wrapText="1"/>
    </xf>
    <xf numFmtId="0" fontId="18" fillId="0" borderId="0" xfId="0" applyFont="1" applyFill="1" applyBorder="1" applyAlignment="1" applyProtection="1">
      <alignment horizontal="right"/>
    </xf>
    <xf numFmtId="3" fontId="15" fillId="0" borderId="20" xfId="0" applyNumberFormat="1" applyFont="1" applyBorder="1" applyAlignment="1">
      <alignment horizontal="right"/>
    </xf>
    <xf numFmtId="3" fontId="15" fillId="0" borderId="5" xfId="0" applyNumberFormat="1" applyFont="1" applyBorder="1" applyAlignment="1"/>
    <xf numFmtId="0" fontId="15" fillId="0" borderId="18" xfId="0" applyFont="1" applyFill="1" applyBorder="1" applyAlignment="1">
      <alignment horizontal="center" vertical="center" wrapText="1"/>
    </xf>
    <xf numFmtId="3" fontId="18" fillId="0" borderId="25" xfId="0" applyNumberFormat="1" applyFont="1" applyBorder="1" applyAlignment="1"/>
    <xf numFmtId="3" fontId="15" fillId="0" borderId="25" xfId="0" applyNumberFormat="1" applyFont="1" applyBorder="1" applyAlignment="1"/>
    <xf numFmtId="0" fontId="18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right" wrapText="1"/>
    </xf>
    <xf numFmtId="3" fontId="18" fillId="0" borderId="0" xfId="0" applyNumberFormat="1" applyFont="1" applyFill="1" applyBorder="1" applyAlignment="1" applyProtection="1">
      <alignment horizontal="right" wrapText="1"/>
    </xf>
    <xf numFmtId="3" fontId="20" fillId="0" borderId="3" xfId="0" applyNumberFormat="1" applyFont="1" applyFill="1" applyBorder="1" applyAlignment="1">
      <alignment horizontal="right" wrapText="1"/>
    </xf>
    <xf numFmtId="3" fontId="18" fillId="0" borderId="0" xfId="0" applyNumberFormat="1" applyFont="1" applyBorder="1" applyAlignment="1"/>
    <xf numFmtId="3" fontId="15" fillId="0" borderId="0" xfId="0" applyNumberFormat="1" applyFont="1" applyBorder="1" applyAlignment="1"/>
    <xf numFmtId="164" fontId="15" fillId="0" borderId="0" xfId="0" applyNumberFormat="1" applyFont="1" applyBorder="1" applyAlignment="1"/>
    <xf numFmtId="0" fontId="25" fillId="0" borderId="0" xfId="20" applyNumberFormat="1" applyFont="1" applyFill="1" applyBorder="1" applyAlignment="1">
      <alignment vertical="center"/>
    </xf>
    <xf numFmtId="0" fontId="25" fillId="0" borderId="0" xfId="20" applyNumberFormat="1" applyFont="1" applyFill="1" applyBorder="1" applyAlignment="1">
      <alignment horizontal="left" vertical="center"/>
    </xf>
    <xf numFmtId="0" fontId="0" fillId="0" borderId="0" xfId="0" applyFill="1" applyBorder="1" applyAlignment="1"/>
    <xf numFmtId="3" fontId="0" fillId="0" borderId="0" xfId="0" applyNumberFormat="1" applyFont="1" applyFill="1" applyBorder="1" applyAlignment="1"/>
    <xf numFmtId="0" fontId="15" fillId="0" borderId="0" xfId="0" applyFont="1" applyFill="1" applyBorder="1" applyAlignment="1"/>
    <xf numFmtId="0" fontId="15" fillId="0" borderId="6" xfId="0" applyFont="1" applyFill="1" applyBorder="1" applyAlignment="1">
      <alignment horizontal="center" vertical="center" wrapText="1"/>
    </xf>
    <xf numFmtId="3" fontId="18" fillId="0" borderId="24" xfId="0" applyNumberFormat="1" applyFont="1" applyBorder="1" applyAlignment="1"/>
    <xf numFmtId="3" fontId="15" fillId="0" borderId="24" xfId="0" applyNumberFormat="1" applyFont="1" applyBorder="1" applyAlignment="1"/>
    <xf numFmtId="3" fontId="15" fillId="0" borderId="0" xfId="0" applyNumberFormat="1" applyFont="1" applyAlignment="1"/>
    <xf numFmtId="3" fontId="15" fillId="0" borderId="20" xfId="0" applyNumberFormat="1" applyFont="1" applyBorder="1" applyAlignment="1"/>
    <xf numFmtId="3" fontId="15" fillId="0" borderId="21" xfId="0" applyNumberFormat="1" applyFont="1" applyBorder="1" applyAlignment="1"/>
    <xf numFmtId="3" fontId="18" fillId="0" borderId="0" xfId="0" applyNumberFormat="1" applyFont="1" applyAlignment="1"/>
    <xf numFmtId="3" fontId="15" fillId="0" borderId="27" xfId="0" applyNumberFormat="1" applyFont="1" applyBorder="1" applyAlignment="1"/>
    <xf numFmtId="3" fontId="15" fillId="0" borderId="26" xfId="0" applyNumberFormat="1" applyFont="1" applyBorder="1" applyAlignment="1"/>
    <xf numFmtId="3" fontId="18" fillId="0" borderId="11" xfId="0" applyNumberFormat="1" applyFont="1" applyBorder="1"/>
    <xf numFmtId="3" fontId="18" fillId="0" borderId="11" xfId="0" applyNumberFormat="1" applyFont="1" applyBorder="1" applyAlignment="1"/>
    <xf numFmtId="3" fontId="18" fillId="0" borderId="4" xfId="0" applyNumberFormat="1" applyFont="1" applyBorder="1" applyAlignment="1"/>
    <xf numFmtId="3" fontId="18" fillId="0" borderId="3" xfId="0" applyNumberFormat="1" applyFont="1" applyBorder="1" applyAlignment="1"/>
    <xf numFmtId="3" fontId="15" fillId="0" borderId="4" xfId="0" applyNumberFormat="1" applyFont="1" applyBorder="1" applyAlignment="1"/>
    <xf numFmtId="3" fontId="15" fillId="0" borderId="3" xfId="0" applyNumberFormat="1" applyFont="1" applyBorder="1" applyAlignment="1"/>
    <xf numFmtId="3" fontId="18" fillId="0" borderId="13" xfId="0" applyNumberFormat="1" applyFont="1" applyBorder="1" applyAlignment="1"/>
    <xf numFmtId="3" fontId="18" fillId="0" borderId="11" xfId="0" applyNumberFormat="1" applyFont="1" applyFill="1" applyBorder="1" applyAlignment="1"/>
    <xf numFmtId="3" fontId="20" fillId="0" borderId="4" xfId="0" applyNumberFormat="1" applyFont="1" applyFill="1" applyBorder="1" applyAlignment="1"/>
    <xf numFmtId="3" fontId="15" fillId="0" borderId="3" xfId="0" applyNumberFormat="1" applyFont="1" applyFill="1" applyBorder="1" applyAlignment="1"/>
    <xf numFmtId="3" fontId="20" fillId="0" borderId="4" xfId="0" applyNumberFormat="1" applyFont="1" applyFill="1" applyBorder="1" applyAlignment="1">
      <alignment horizontal="right"/>
    </xf>
    <xf numFmtId="0" fontId="18" fillId="0" borderId="3" xfId="0" applyFont="1" applyFill="1" applyBorder="1" applyAlignment="1" applyProtection="1">
      <alignment horizontal="right" wrapText="1"/>
    </xf>
    <xf numFmtId="0" fontId="18" fillId="0" borderId="4" xfId="0" applyFont="1" applyFill="1" applyBorder="1" applyAlignment="1" applyProtection="1">
      <alignment horizontal="right" wrapText="1"/>
    </xf>
    <xf numFmtId="0" fontId="15" fillId="0" borderId="0" xfId="0" applyFont="1" applyFill="1" applyBorder="1" applyAlignment="1" applyProtection="1">
      <alignment horizontal="right" wrapText="1"/>
    </xf>
    <xf numFmtId="0" fontId="15" fillId="0" borderId="3" xfId="0" applyFont="1" applyFill="1" applyBorder="1" applyAlignment="1" applyProtection="1">
      <alignment horizontal="right" wrapText="1"/>
    </xf>
    <xf numFmtId="0" fontId="15" fillId="0" borderId="4" xfId="0" applyFont="1" applyFill="1" applyBorder="1" applyAlignment="1" applyProtection="1">
      <alignment horizontal="right" wrapText="1"/>
    </xf>
    <xf numFmtId="0" fontId="18" fillId="0" borderId="0" xfId="0" applyFont="1" applyFill="1" applyAlignment="1" applyProtection="1">
      <alignment horizontal="right" wrapText="1"/>
    </xf>
    <xf numFmtId="0" fontId="26" fillId="0" borderId="0" xfId="0" applyFont="1" applyFill="1" applyBorder="1" applyAlignment="1">
      <alignment wrapText="1"/>
    </xf>
    <xf numFmtId="0" fontId="18" fillId="0" borderId="12" xfId="0" applyFont="1" applyFill="1" applyBorder="1" applyAlignment="1">
      <alignment wrapText="1"/>
    </xf>
    <xf numFmtId="0" fontId="18" fillId="0" borderId="2" xfId="0" applyFont="1" applyFill="1" applyBorder="1" applyAlignment="1">
      <alignment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 indent="3"/>
    </xf>
    <xf numFmtId="0" fontId="18" fillId="0" borderId="14" xfId="0" applyFont="1" applyFill="1" applyBorder="1" applyAlignment="1">
      <alignment wrapText="1"/>
    </xf>
    <xf numFmtId="0" fontId="15" fillId="0" borderId="2" xfId="0" applyFont="1" applyFill="1" applyBorder="1" applyAlignment="1">
      <alignment horizontal="left" wrapText="1" indent="1"/>
    </xf>
    <xf numFmtId="0" fontId="15" fillId="0" borderId="2" xfId="0" applyFont="1" applyFill="1" applyBorder="1" applyAlignment="1">
      <alignment wrapText="1"/>
    </xf>
    <xf numFmtId="0" fontId="18" fillId="0" borderId="2" xfId="0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 wrapText="1" indent="1"/>
    </xf>
    <xf numFmtId="0" fontId="15" fillId="0" borderId="2" xfId="0" applyFont="1" applyFill="1" applyBorder="1" applyAlignment="1">
      <alignment horizontal="left" wrapText="1" indent="4"/>
    </xf>
    <xf numFmtId="0" fontId="15" fillId="0" borderId="5" xfId="0" applyFont="1" applyFill="1" applyBorder="1" applyAlignment="1">
      <alignment horizontal="left" wrapText="1" indent="4"/>
    </xf>
    <xf numFmtId="0" fontId="15" fillId="0" borderId="5" xfId="0" applyFont="1" applyFill="1" applyBorder="1" applyAlignment="1">
      <alignment horizontal="left" wrapText="1" indent="3"/>
    </xf>
    <xf numFmtId="3" fontId="18" fillId="0" borderId="29" xfId="0" applyNumberFormat="1" applyFont="1" applyBorder="1" applyAlignment="1"/>
    <xf numFmtId="3" fontId="18" fillId="0" borderId="30" xfId="0" applyNumberFormat="1" applyFont="1" applyBorder="1" applyAlignment="1"/>
    <xf numFmtId="3" fontId="18" fillId="0" borderId="31" xfId="0" applyNumberFormat="1" applyFont="1" applyBorder="1" applyAlignment="1"/>
    <xf numFmtId="3" fontId="15" fillId="0" borderId="20" xfId="0" applyNumberFormat="1" applyFont="1" applyBorder="1" applyAlignment="1">
      <alignment horizontal="right"/>
    </xf>
    <xf numFmtId="0" fontId="15" fillId="0" borderId="1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3" fontId="27" fillId="0" borderId="25" xfId="0" applyNumberFormat="1" applyFont="1" applyBorder="1" applyAlignment="1"/>
    <xf numFmtId="0" fontId="28" fillId="0" borderId="0" xfId="20" applyNumberFormat="1" applyFont="1" applyFill="1" applyBorder="1" applyAlignment="1">
      <alignment vertical="center"/>
    </xf>
    <xf numFmtId="0" fontId="28" fillId="0" borderId="0" xfId="2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/>
    <xf numFmtId="3" fontId="28" fillId="0" borderId="0" xfId="0" applyNumberFormat="1" applyFont="1" applyFill="1" applyBorder="1" applyAlignment="1"/>
    <xf numFmtId="0" fontId="28" fillId="0" borderId="0" xfId="0" applyFont="1"/>
    <xf numFmtId="3" fontId="28" fillId="0" borderId="0" xfId="0" applyNumberFormat="1" applyFont="1"/>
    <xf numFmtId="0" fontId="28" fillId="0" borderId="0" xfId="0" applyFont="1" applyBorder="1" applyAlignment="1"/>
    <xf numFmtId="3" fontId="28" fillId="0" borderId="0" xfId="0" applyNumberFormat="1" applyFont="1" applyBorder="1" applyAlignment="1"/>
    <xf numFmtId="0" fontId="15" fillId="0" borderId="0" xfId="0" applyFont="1" applyAlignment="1"/>
    <xf numFmtId="0" fontId="18" fillId="0" borderId="0" xfId="0" applyFont="1" applyAlignment="1"/>
    <xf numFmtId="0" fontId="18" fillId="0" borderId="10" xfId="0" applyFont="1" applyFill="1" applyBorder="1" applyAlignment="1">
      <alignment wrapText="1"/>
    </xf>
    <xf numFmtId="0" fontId="23" fillId="0" borderId="0" xfId="19" applyFont="1" applyAlignment="1"/>
    <xf numFmtId="0" fontId="16" fillId="0" borderId="0" xfId="7" applyFont="1" applyFill="1" applyBorder="1" applyAlignment="1" applyProtection="1">
      <alignment horizontal="left"/>
    </xf>
    <xf numFmtId="0" fontId="23" fillId="0" borderId="0" xfId="19" applyFont="1" applyFill="1" applyBorder="1" applyAlignment="1" applyProtection="1">
      <alignment horizontal="left"/>
    </xf>
    <xf numFmtId="0" fontId="18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15" fillId="0" borderId="16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1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0" fontId="15" fillId="0" borderId="0" xfId="0" applyFont="1" applyAlignment="1">
      <alignment horizontal="left"/>
    </xf>
    <xf numFmtId="0" fontId="20" fillId="0" borderId="1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iperłącze" xfId="19" builtinId="8"/>
    <cellStyle name="Hyperlink" xfId="13" xr:uid="{00000000-0005-0000-0000-00000D000000}"/>
    <cellStyle name="Kolumna" xfId="20" xr:uid="{00000000-0005-0000-0000-00000E000000}"/>
    <cellStyle name="Kolumna 2" xfId="21" xr:uid="{15E11A6D-EB20-4FCB-AA9E-817677BF799E}"/>
    <cellStyle name="Neutral" xfId="14" xr:uid="{00000000-0005-0000-0000-00000F000000}"/>
    <cellStyle name="Normalny" xfId="0" builtinId="0" customBuiltin="1"/>
    <cellStyle name="Note" xfId="15" xr:uid="{00000000-0005-0000-0000-000011000000}"/>
    <cellStyle name="Status" xfId="16" xr:uid="{00000000-0005-0000-0000-000012000000}"/>
    <cellStyle name="Text" xfId="17" xr:uid="{00000000-0005-0000-0000-000013000000}"/>
    <cellStyle name="Warning" xfId="18" xr:uid="{00000000-0005-0000-0000-000014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1"/>
  <sheetViews>
    <sheetView tabSelected="1" zoomScale="110" zoomScaleNormal="110" workbookViewId="0">
      <selection activeCell="C20" sqref="C20"/>
    </sheetView>
  </sheetViews>
  <sheetFormatPr defaultRowHeight="12.75" x14ac:dyDescent="0.2"/>
  <cols>
    <col min="1" max="2" width="9.7109375" style="124" customWidth="1"/>
    <col min="3" max="3" width="13.7109375" style="124" customWidth="1"/>
    <col min="4" max="1024" width="9.7109375" style="124" customWidth="1"/>
    <col min="1025" max="16384" width="9.140625" style="124"/>
  </cols>
  <sheetData>
    <row r="2" spans="2:9" x14ac:dyDescent="0.2">
      <c r="C2" s="125" t="s">
        <v>0</v>
      </c>
    </row>
    <row r="5" spans="2:9" x14ac:dyDescent="0.2">
      <c r="B5" s="22" t="s">
        <v>1</v>
      </c>
      <c r="C5" s="128" t="s">
        <v>127</v>
      </c>
      <c r="D5" s="128"/>
      <c r="E5" s="128"/>
      <c r="F5" s="128"/>
      <c r="G5" s="128"/>
      <c r="H5" s="128"/>
    </row>
    <row r="6" spans="2:9" x14ac:dyDescent="0.2">
      <c r="B6" s="2" t="s">
        <v>114</v>
      </c>
      <c r="C6" s="128" t="s">
        <v>128</v>
      </c>
      <c r="D6" s="128"/>
      <c r="E6" s="128"/>
      <c r="F6" s="128"/>
      <c r="G6" s="128"/>
      <c r="H6" s="128"/>
      <c r="I6" s="128"/>
    </row>
    <row r="7" spans="2:9" x14ac:dyDescent="0.2">
      <c r="B7" s="2" t="s">
        <v>115</v>
      </c>
      <c r="C7" s="128" t="s">
        <v>129</v>
      </c>
      <c r="D7" s="128"/>
      <c r="E7" s="128"/>
      <c r="F7" s="128"/>
      <c r="G7" s="128"/>
      <c r="H7" s="128"/>
    </row>
    <row r="8" spans="2:9" x14ac:dyDescent="0.2">
      <c r="B8" s="2" t="s">
        <v>2</v>
      </c>
      <c r="C8" s="128" t="s">
        <v>130</v>
      </c>
      <c r="D8" s="128"/>
      <c r="E8" s="128"/>
      <c r="F8" s="128"/>
      <c r="G8" s="128"/>
      <c r="H8" s="128"/>
      <c r="I8" s="128"/>
    </row>
    <row r="9" spans="2:9" x14ac:dyDescent="0.2">
      <c r="B9" s="2" t="s">
        <v>3</v>
      </c>
      <c r="C9" s="128" t="s">
        <v>131</v>
      </c>
      <c r="D9" s="128"/>
      <c r="E9" s="128"/>
      <c r="F9" s="128"/>
      <c r="G9" s="128"/>
      <c r="H9" s="128"/>
    </row>
    <row r="10" spans="2:9" x14ac:dyDescent="0.2">
      <c r="B10" s="2" t="s">
        <v>4</v>
      </c>
      <c r="C10" s="129" t="s">
        <v>132</v>
      </c>
      <c r="D10" s="129"/>
      <c r="E10" s="129"/>
      <c r="F10" s="129"/>
      <c r="G10" s="129"/>
      <c r="H10" s="129"/>
    </row>
    <row r="11" spans="2:9" x14ac:dyDescent="0.2">
      <c r="B11" s="22" t="s">
        <v>5</v>
      </c>
      <c r="C11" s="127" t="s">
        <v>133</v>
      </c>
      <c r="D11" s="127"/>
      <c r="E11" s="127"/>
    </row>
  </sheetData>
  <mergeCells count="7">
    <mergeCell ref="C11:E11"/>
    <mergeCell ref="C5:H5"/>
    <mergeCell ref="C6:I6"/>
    <mergeCell ref="C7:H7"/>
    <mergeCell ref="C8:I8"/>
    <mergeCell ref="C9:H9"/>
    <mergeCell ref="C10:H10"/>
  </mergeCells>
  <hyperlinks>
    <hyperlink ref="C5" location="tab_1!A1" display="Bezrobotni zarejestrowani według wieku w 2019 r." xr:uid="{00000000-0004-0000-0000-000000000000}"/>
    <hyperlink ref="B6" location="tab_2!A1" display="Tablica 2" xr:uid="{00000000-0004-0000-0000-000001000000}"/>
    <hyperlink ref="C6" location="tab_2!A1" display="Bezrobotni zarejestrowani według poziomu wykształcenia w 2019 r." xr:uid="{00000000-0004-0000-0000-000002000000}"/>
    <hyperlink ref="B7" location="tab_3!A1" display="Tablica3." xr:uid="{00000000-0004-0000-0000-000003000000}"/>
    <hyperlink ref="C7" location="tab_3!A1" display="Bezrobotni zarejestrowani według stażu pracy w 2019 r." xr:uid="{00000000-0004-0000-0000-000004000000}"/>
    <hyperlink ref="B8" location="tab_4!A1" display="Tablica 4." xr:uid="{00000000-0004-0000-0000-000005000000}"/>
    <hyperlink ref="C8" location="tab_4!A1" display="Bezrobotni zarejestrowani według czasu pozostawania bez pracy w 2019 r." xr:uid="{00000000-0004-0000-0000-000006000000}"/>
    <hyperlink ref="B9" location="tab_5!A1" display="Tablica 5." xr:uid="{00000000-0004-0000-0000-000007000000}"/>
    <hyperlink ref="C9" location="tab_5!A1" display="Bezrobotni według wybranych kategorii w 2019 r." xr:uid="{00000000-0004-0000-0000-000008000000}"/>
    <hyperlink ref="B10" location="tab_6!A1" display="Tablica 6." xr:uid="{00000000-0004-0000-0000-000009000000}"/>
    <hyperlink ref="B11:E11" location="tab_7!A1" display="Tablica 7." xr:uid="{00000000-0004-0000-0000-00000A000000}"/>
    <hyperlink ref="B5" location="tab_1!A1" display="Tablica 1." xr:uid="{00000000-0004-0000-0000-00000B000000}"/>
    <hyperlink ref="C10:H10" location="tab_6!A1" display="Osoby będące w szczególnej sytuacji na rynku pracy w 2021 r." xr:uid="{00000000-0004-0000-0000-00000C000000}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"/>
  <sheetViews>
    <sheetView workbookViewId="0">
      <selection activeCell="J18" sqref="J18"/>
    </sheetView>
  </sheetViews>
  <sheetFormatPr defaultRowHeight="12.75" x14ac:dyDescent="0.2"/>
  <cols>
    <col min="1" max="1" width="25.7109375" style="1" customWidth="1"/>
    <col min="2" max="7" width="12.7109375" style="1" customWidth="1"/>
    <col min="8" max="8" width="9.7109375" style="1" customWidth="1"/>
    <col min="9" max="9" width="16.28515625" style="1" customWidth="1"/>
    <col min="10" max="11" width="9.7109375" style="1" customWidth="1"/>
    <col min="12" max="12" width="19.140625" style="1" customWidth="1"/>
    <col min="13" max="1020" width="9.7109375" style="1" customWidth="1"/>
    <col min="1021" max="16384" width="9.140625" style="1"/>
  </cols>
  <sheetData>
    <row r="1" spans="1:22" x14ac:dyDescent="0.2">
      <c r="A1" s="130" t="s">
        <v>134</v>
      </c>
      <c r="B1" s="130"/>
      <c r="C1" s="130"/>
      <c r="D1" s="130"/>
      <c r="E1" s="130"/>
      <c r="F1" s="130"/>
    </row>
    <row r="2" spans="1:22" ht="12" customHeight="1" x14ac:dyDescent="0.2">
      <c r="A2" s="131" t="s">
        <v>116</v>
      </c>
      <c r="B2" s="131"/>
      <c r="C2" s="124"/>
      <c r="D2" s="124"/>
      <c r="E2" s="124"/>
      <c r="F2" s="124"/>
    </row>
    <row r="3" spans="1:22" ht="18" customHeight="1" thickBot="1" x14ac:dyDescent="0.25">
      <c r="A3" s="3"/>
      <c r="I3" s="2" t="s">
        <v>0</v>
      </c>
    </row>
    <row r="4" spans="1:22" ht="15" customHeight="1" x14ac:dyDescent="0.2">
      <c r="A4" s="132" t="s">
        <v>120</v>
      </c>
      <c r="B4" s="135" t="s">
        <v>7</v>
      </c>
      <c r="C4" s="138" t="s">
        <v>8</v>
      </c>
      <c r="D4" s="138"/>
      <c r="E4" s="138"/>
      <c r="F4" s="138"/>
      <c r="G4" s="138"/>
    </row>
    <row r="5" spans="1:22" ht="30" customHeight="1" thickBot="1" x14ac:dyDescent="0.25">
      <c r="A5" s="133"/>
      <c r="B5" s="136"/>
      <c r="C5" s="139" t="s">
        <v>109</v>
      </c>
      <c r="D5" s="136" t="s">
        <v>9</v>
      </c>
      <c r="E5" s="136" t="s">
        <v>10</v>
      </c>
      <c r="F5" s="136" t="s">
        <v>11</v>
      </c>
      <c r="G5" s="141" t="s">
        <v>12</v>
      </c>
      <c r="K5" s="116"/>
      <c r="L5" s="116"/>
      <c r="M5" s="117"/>
      <c r="N5" s="117"/>
      <c r="O5" s="117"/>
      <c r="P5" s="117"/>
      <c r="Q5" s="117"/>
      <c r="R5" s="117"/>
      <c r="S5" s="31"/>
      <c r="T5" s="31"/>
      <c r="U5" s="31"/>
      <c r="V5" s="31"/>
    </row>
    <row r="6" spans="1:22" ht="15.75" hidden="1" customHeight="1" thickBot="1" x14ac:dyDescent="0.25">
      <c r="A6" s="134"/>
      <c r="B6" s="137"/>
      <c r="C6" s="140"/>
      <c r="D6" s="137"/>
      <c r="E6" s="137"/>
      <c r="F6" s="137"/>
      <c r="G6" s="142"/>
      <c r="K6" s="116"/>
      <c r="L6" s="116"/>
      <c r="M6" s="117"/>
      <c r="N6" s="117"/>
      <c r="O6" s="117"/>
      <c r="P6" s="117"/>
      <c r="Q6" s="117"/>
      <c r="R6" s="117"/>
      <c r="S6" s="31"/>
      <c r="T6" s="31"/>
      <c r="U6" s="31"/>
      <c r="V6" s="31"/>
    </row>
    <row r="7" spans="1:22" ht="14.25" x14ac:dyDescent="0.2">
      <c r="A7" s="126" t="s">
        <v>13</v>
      </c>
      <c r="B7" s="105">
        <f>B8+B15+B25+B28</f>
        <v>44968</v>
      </c>
      <c r="C7" s="105">
        <f t="shared" ref="C7:G7" si="0">C8+C15+C25+C28</f>
        <v>5474</v>
      </c>
      <c r="D7" s="105">
        <f t="shared" si="0"/>
        <v>9656</v>
      </c>
      <c r="E7" s="105">
        <f t="shared" si="0"/>
        <v>11487</v>
      </c>
      <c r="F7" s="105">
        <f t="shared" si="0"/>
        <v>10709</v>
      </c>
      <c r="G7" s="107">
        <f t="shared" si="0"/>
        <v>7642</v>
      </c>
      <c r="H7" s="121"/>
      <c r="K7" s="116"/>
      <c r="L7" s="116"/>
      <c r="M7" s="117"/>
      <c r="N7" s="117"/>
      <c r="O7" s="117"/>
      <c r="P7" s="117"/>
      <c r="Q7" s="117"/>
      <c r="R7" s="117"/>
      <c r="S7" s="31"/>
      <c r="T7" s="58"/>
      <c r="U7" s="60"/>
      <c r="V7" s="60"/>
    </row>
    <row r="8" spans="1:22" ht="14.25" x14ac:dyDescent="0.2">
      <c r="A8" s="51" t="s">
        <v>14</v>
      </c>
      <c r="B8" s="49">
        <f>B10+B11+B12+B13+B14</f>
        <v>10954</v>
      </c>
      <c r="C8" s="49">
        <f>C10+C11+C12+C13+C14</f>
        <v>1232</v>
      </c>
      <c r="D8" s="49">
        <f t="shared" ref="D8:G8" si="1">D10+D11+D12+D13+D14</f>
        <v>2292</v>
      </c>
      <c r="E8" s="49">
        <f t="shared" si="1"/>
        <v>2808</v>
      </c>
      <c r="F8" s="49">
        <f t="shared" si="1"/>
        <v>2675</v>
      </c>
      <c r="G8" s="106">
        <f t="shared" si="1"/>
        <v>1947</v>
      </c>
      <c r="K8" s="116"/>
      <c r="L8" s="116"/>
      <c r="M8" s="117"/>
      <c r="N8" s="117"/>
      <c r="O8" s="117"/>
      <c r="P8" s="117"/>
      <c r="Q8" s="117"/>
      <c r="R8" s="117"/>
      <c r="S8" s="31"/>
      <c r="T8" s="58"/>
      <c r="U8" s="60"/>
      <c r="V8" s="60"/>
    </row>
    <row r="9" spans="1:22" ht="14.25" x14ac:dyDescent="0.2">
      <c r="A9" s="104" t="s">
        <v>15</v>
      </c>
      <c r="B9" s="50"/>
      <c r="C9" s="50"/>
      <c r="D9" s="50"/>
      <c r="E9" s="50"/>
      <c r="F9" s="50"/>
      <c r="G9" s="47"/>
      <c r="K9" s="118"/>
      <c r="L9" s="118"/>
      <c r="M9" s="119"/>
      <c r="N9" s="119"/>
      <c r="O9" s="119"/>
      <c r="P9" s="119"/>
      <c r="Q9" s="119"/>
      <c r="R9" s="119"/>
      <c r="S9" s="31"/>
      <c r="T9" s="59"/>
      <c r="U9" s="60"/>
      <c r="V9" s="60"/>
    </row>
    <row r="10" spans="1:22" ht="14.25" x14ac:dyDescent="0.2">
      <c r="A10" s="103" t="s">
        <v>16</v>
      </c>
      <c r="B10" s="68">
        <v>2510</v>
      </c>
      <c r="C10" s="68">
        <v>311</v>
      </c>
      <c r="D10" s="68">
        <v>562</v>
      </c>
      <c r="E10" s="68">
        <v>665</v>
      </c>
      <c r="F10" s="68">
        <v>579</v>
      </c>
      <c r="G10" s="69">
        <v>393</v>
      </c>
      <c r="H10" s="121"/>
      <c r="K10" s="118"/>
      <c r="L10" s="118"/>
      <c r="M10" s="119"/>
      <c r="N10" s="119"/>
      <c r="O10" s="119"/>
      <c r="P10" s="119"/>
      <c r="Q10" s="119"/>
      <c r="R10" s="119"/>
      <c r="S10" s="31"/>
      <c r="T10" s="59"/>
      <c r="U10" s="60"/>
      <c r="V10" s="60"/>
    </row>
    <row r="11" spans="1:22" ht="15" customHeight="1" x14ac:dyDescent="0.2">
      <c r="A11" s="103" t="s">
        <v>17</v>
      </c>
      <c r="B11" s="70">
        <v>953</v>
      </c>
      <c r="C11" s="70">
        <v>123</v>
      </c>
      <c r="D11" s="70">
        <v>191</v>
      </c>
      <c r="E11" s="70">
        <v>245</v>
      </c>
      <c r="F11" s="70">
        <v>249</v>
      </c>
      <c r="G11" s="71">
        <v>145</v>
      </c>
      <c r="H11" s="121"/>
      <c r="K11" s="122"/>
      <c r="L11" s="122"/>
      <c r="M11" s="123"/>
      <c r="N11" s="123"/>
      <c r="O11" s="123"/>
      <c r="P11" s="123"/>
      <c r="Q11" s="123"/>
      <c r="R11" s="123"/>
      <c r="S11" s="31"/>
      <c r="T11" s="59"/>
      <c r="U11" s="60"/>
      <c r="V11" s="60"/>
    </row>
    <row r="12" spans="1:22" ht="14.25" x14ac:dyDescent="0.2">
      <c r="A12" s="103" t="s">
        <v>18</v>
      </c>
      <c r="B12" s="70">
        <v>2382</v>
      </c>
      <c r="C12" s="70">
        <v>264</v>
      </c>
      <c r="D12" s="70">
        <v>492</v>
      </c>
      <c r="E12" s="70">
        <v>629</v>
      </c>
      <c r="F12" s="70">
        <v>551</v>
      </c>
      <c r="G12" s="71">
        <v>446</v>
      </c>
      <c r="K12" s="122"/>
      <c r="L12" s="122"/>
      <c r="M12" s="123"/>
      <c r="N12" s="123"/>
      <c r="O12" s="123"/>
      <c r="P12" s="123"/>
      <c r="Q12" s="123"/>
      <c r="R12" s="123"/>
      <c r="S12" s="31"/>
      <c r="T12" s="59"/>
      <c r="U12" s="60"/>
      <c r="V12" s="60"/>
    </row>
    <row r="13" spans="1:22" ht="14.25" x14ac:dyDescent="0.2">
      <c r="A13" s="103" t="s">
        <v>19</v>
      </c>
      <c r="B13" s="70">
        <v>2416</v>
      </c>
      <c r="C13" s="70">
        <v>291</v>
      </c>
      <c r="D13" s="70">
        <v>532</v>
      </c>
      <c r="E13" s="70">
        <v>595</v>
      </c>
      <c r="F13" s="70">
        <v>567</v>
      </c>
      <c r="G13" s="71">
        <v>431</v>
      </c>
      <c r="K13" s="122"/>
      <c r="L13" s="122"/>
      <c r="M13" s="123"/>
      <c r="N13" s="123"/>
      <c r="O13" s="123"/>
      <c r="P13" s="123"/>
      <c r="Q13" s="123"/>
      <c r="R13" s="123"/>
      <c r="S13" s="31"/>
      <c r="T13" s="59"/>
      <c r="U13" s="60"/>
      <c r="V13" s="60"/>
    </row>
    <row r="14" spans="1:22" ht="14.25" x14ac:dyDescent="0.2">
      <c r="A14" s="103" t="s">
        <v>20</v>
      </c>
      <c r="B14" s="68">
        <v>2693</v>
      </c>
      <c r="C14" s="68">
        <v>243</v>
      </c>
      <c r="D14" s="68">
        <v>515</v>
      </c>
      <c r="E14" s="68">
        <v>674</v>
      </c>
      <c r="F14" s="68">
        <v>729</v>
      </c>
      <c r="G14" s="69">
        <v>532</v>
      </c>
      <c r="K14" s="122"/>
      <c r="L14" s="122"/>
      <c r="M14" s="123"/>
      <c r="N14" s="123"/>
      <c r="O14" s="123"/>
      <c r="P14" s="123"/>
      <c r="Q14" s="123"/>
      <c r="R14" s="123"/>
      <c r="S14" s="31"/>
      <c r="T14" s="59"/>
      <c r="U14" s="60"/>
      <c r="V14" s="60"/>
    </row>
    <row r="15" spans="1:22" ht="25.5" x14ac:dyDescent="0.2">
      <c r="A15" s="51" t="s">
        <v>102</v>
      </c>
      <c r="B15" s="49">
        <f>B17+B18+B19+B20+B21+B22+B23+B24</f>
        <v>15215</v>
      </c>
      <c r="C15" s="49">
        <f t="shared" ref="C15:G15" si="2">C17+C18+C19+C20+C21+C22+C23+C24</f>
        <v>2143</v>
      </c>
      <c r="D15" s="115">
        <f t="shared" si="2"/>
        <v>3368</v>
      </c>
      <c r="E15" s="49">
        <f t="shared" si="2"/>
        <v>3811</v>
      </c>
      <c r="F15" s="49">
        <f t="shared" si="2"/>
        <v>3365</v>
      </c>
      <c r="G15" s="106">
        <f t="shared" si="2"/>
        <v>2528</v>
      </c>
      <c r="K15" s="122"/>
      <c r="L15" s="122"/>
      <c r="M15" s="123"/>
      <c r="N15" s="123"/>
      <c r="O15" s="123"/>
      <c r="P15" s="123"/>
      <c r="Q15" s="123"/>
      <c r="R15" s="123"/>
      <c r="S15" s="31"/>
      <c r="T15" s="58"/>
      <c r="U15" s="60"/>
      <c r="V15" s="60"/>
    </row>
    <row r="16" spans="1:22" ht="14.25" x14ac:dyDescent="0.2">
      <c r="A16" s="104" t="s">
        <v>15</v>
      </c>
      <c r="B16" s="50"/>
      <c r="C16" s="50"/>
      <c r="D16" s="50"/>
      <c r="E16" s="50"/>
      <c r="F16" s="50"/>
      <c r="G16" s="47"/>
      <c r="K16" s="122"/>
      <c r="L16" s="122"/>
      <c r="M16" s="123"/>
      <c r="N16" s="123"/>
      <c r="O16" s="123"/>
      <c r="P16" s="123"/>
      <c r="Q16" s="123"/>
      <c r="R16" s="123"/>
      <c r="S16" s="31"/>
      <c r="T16" s="59"/>
      <c r="U16" s="60"/>
      <c r="V16" s="60"/>
    </row>
    <row r="17" spans="1:22" ht="14.25" x14ac:dyDescent="0.2">
      <c r="A17" s="103" t="s">
        <v>21</v>
      </c>
      <c r="B17" s="68">
        <v>2024</v>
      </c>
      <c r="C17" s="68">
        <v>302</v>
      </c>
      <c r="D17" s="68">
        <v>454</v>
      </c>
      <c r="E17" s="68">
        <v>539</v>
      </c>
      <c r="F17" s="68">
        <v>414</v>
      </c>
      <c r="G17" s="69">
        <v>315</v>
      </c>
      <c r="K17" s="122"/>
      <c r="L17" s="122"/>
      <c r="M17" s="123"/>
      <c r="N17" s="123"/>
      <c r="O17" s="123"/>
      <c r="P17" s="123"/>
      <c r="Q17" s="123"/>
      <c r="R17" s="123"/>
      <c r="S17" s="31"/>
      <c r="T17" s="59"/>
      <c r="U17" s="60"/>
      <c r="V17" s="60"/>
    </row>
    <row r="18" spans="1:22" ht="14.25" x14ac:dyDescent="0.2">
      <c r="A18" s="103" t="s">
        <v>22</v>
      </c>
      <c r="B18" s="70">
        <v>2100</v>
      </c>
      <c r="C18" s="70">
        <v>302</v>
      </c>
      <c r="D18" s="70">
        <v>480</v>
      </c>
      <c r="E18" s="70">
        <v>511</v>
      </c>
      <c r="F18" s="70">
        <v>459</v>
      </c>
      <c r="G18" s="71">
        <v>348</v>
      </c>
      <c r="K18" s="122"/>
      <c r="L18" s="122"/>
      <c r="M18" s="123"/>
      <c r="N18" s="123"/>
      <c r="O18" s="123"/>
      <c r="P18" s="123"/>
      <c r="Q18" s="123"/>
      <c r="R18" s="123"/>
      <c r="S18" s="31"/>
      <c r="T18" s="59"/>
      <c r="U18" s="60"/>
      <c r="V18" s="60"/>
    </row>
    <row r="19" spans="1:22" ht="14.25" x14ac:dyDescent="0.2">
      <c r="A19" s="103" t="s">
        <v>23</v>
      </c>
      <c r="B19" s="70">
        <v>1488</v>
      </c>
      <c r="C19" s="70">
        <v>201</v>
      </c>
      <c r="D19" s="70">
        <v>348</v>
      </c>
      <c r="E19" s="70">
        <v>366</v>
      </c>
      <c r="F19" s="70">
        <v>317</v>
      </c>
      <c r="G19" s="69">
        <v>256</v>
      </c>
      <c r="K19" s="122"/>
      <c r="L19" s="122"/>
      <c r="M19" s="123"/>
      <c r="N19" s="123"/>
      <c r="O19" s="123"/>
      <c r="P19" s="123"/>
      <c r="Q19" s="123"/>
      <c r="R19" s="123"/>
      <c r="S19" s="31"/>
      <c r="T19" s="59"/>
      <c r="U19" s="60"/>
      <c r="V19" s="60"/>
    </row>
    <row r="20" spans="1:22" ht="14.25" x14ac:dyDescent="0.2">
      <c r="A20" s="103" t="s">
        <v>24</v>
      </c>
      <c r="B20" s="70">
        <v>1701</v>
      </c>
      <c r="C20" s="70">
        <v>220</v>
      </c>
      <c r="D20" s="70">
        <v>367</v>
      </c>
      <c r="E20" s="70">
        <v>437</v>
      </c>
      <c r="F20" s="70">
        <v>380</v>
      </c>
      <c r="G20" s="71">
        <v>297</v>
      </c>
      <c r="K20" s="122"/>
      <c r="L20" s="122"/>
      <c r="M20" s="123"/>
      <c r="N20" s="123"/>
      <c r="O20" s="123"/>
      <c r="P20" s="123"/>
      <c r="Q20" s="123"/>
      <c r="R20" s="123"/>
      <c r="S20" s="31"/>
      <c r="T20" s="59"/>
      <c r="U20" s="60"/>
      <c r="V20" s="60"/>
    </row>
    <row r="21" spans="1:22" ht="14.25" x14ac:dyDescent="0.2">
      <c r="A21" s="103" t="s">
        <v>25</v>
      </c>
      <c r="B21" s="70">
        <v>1208</v>
      </c>
      <c r="C21" s="70">
        <v>172</v>
      </c>
      <c r="D21" s="70">
        <v>257</v>
      </c>
      <c r="E21" s="70">
        <v>306</v>
      </c>
      <c r="F21" s="70">
        <v>280</v>
      </c>
      <c r="G21" s="71">
        <v>193</v>
      </c>
      <c r="K21" s="122"/>
      <c r="L21" s="122"/>
      <c r="M21" s="123"/>
      <c r="N21" s="123"/>
      <c r="O21" s="123"/>
      <c r="P21" s="123"/>
      <c r="Q21" s="123"/>
      <c r="R21" s="123"/>
      <c r="S21" s="31"/>
      <c r="T21" s="59"/>
      <c r="U21" s="60"/>
      <c r="V21" s="60"/>
    </row>
    <row r="22" spans="1:22" ht="14.25" x14ac:dyDescent="0.2">
      <c r="A22" s="103" t="s">
        <v>26</v>
      </c>
      <c r="B22" s="70">
        <v>3221</v>
      </c>
      <c r="C22" s="70">
        <v>449</v>
      </c>
      <c r="D22" s="70">
        <v>714</v>
      </c>
      <c r="E22" s="70">
        <v>798</v>
      </c>
      <c r="F22" s="70">
        <v>690</v>
      </c>
      <c r="G22" s="71">
        <v>570</v>
      </c>
      <c r="K22" s="122"/>
      <c r="L22" s="122"/>
      <c r="M22" s="123"/>
      <c r="N22" s="123"/>
      <c r="O22" s="123"/>
      <c r="P22" s="123"/>
      <c r="Q22" s="123"/>
      <c r="R22" s="123"/>
      <c r="S22" s="31"/>
      <c r="T22" s="59"/>
      <c r="U22" s="60"/>
      <c r="V22" s="60"/>
    </row>
    <row r="23" spans="1:22" ht="14.25" x14ac:dyDescent="0.2">
      <c r="A23" s="103" t="s">
        <v>27</v>
      </c>
      <c r="B23" s="70">
        <v>1855</v>
      </c>
      <c r="C23" s="70">
        <v>257</v>
      </c>
      <c r="D23" s="70">
        <v>420</v>
      </c>
      <c r="E23" s="70">
        <v>445</v>
      </c>
      <c r="F23" s="70">
        <v>433</v>
      </c>
      <c r="G23" s="71">
        <v>300</v>
      </c>
      <c r="K23" s="122"/>
      <c r="L23" s="122"/>
      <c r="M23" s="123"/>
      <c r="N23" s="123"/>
      <c r="O23" s="123"/>
      <c r="P23" s="123"/>
      <c r="Q23" s="123"/>
      <c r="R23" s="123"/>
      <c r="S23" s="31"/>
      <c r="T23" s="59"/>
      <c r="U23" s="60"/>
      <c r="V23" s="60"/>
    </row>
    <row r="24" spans="1:22" ht="14.25" x14ac:dyDescent="0.2">
      <c r="A24" s="103" t="s">
        <v>28</v>
      </c>
      <c r="B24" s="70">
        <v>1618</v>
      </c>
      <c r="C24" s="70">
        <v>240</v>
      </c>
      <c r="D24" s="70">
        <v>328</v>
      </c>
      <c r="E24" s="70">
        <v>409</v>
      </c>
      <c r="F24" s="70">
        <v>392</v>
      </c>
      <c r="G24" s="71">
        <v>249</v>
      </c>
      <c r="K24" s="122"/>
      <c r="L24" s="122"/>
      <c r="M24" s="123"/>
      <c r="N24" s="123"/>
      <c r="O24" s="123"/>
      <c r="P24" s="123"/>
      <c r="Q24" s="123"/>
      <c r="R24" s="123"/>
      <c r="S24" s="31"/>
      <c r="T24" s="59"/>
      <c r="U24" s="60"/>
      <c r="V24" s="60"/>
    </row>
    <row r="25" spans="1:22" ht="14.25" x14ac:dyDescent="0.2">
      <c r="A25" s="51" t="s">
        <v>29</v>
      </c>
      <c r="B25" s="67">
        <v>7020</v>
      </c>
      <c r="C25" s="67">
        <v>558</v>
      </c>
      <c r="D25" s="67">
        <v>1344</v>
      </c>
      <c r="E25" s="67">
        <v>1853</v>
      </c>
      <c r="F25" s="67">
        <v>1978</v>
      </c>
      <c r="G25" s="72">
        <v>1287</v>
      </c>
      <c r="K25" s="122"/>
      <c r="L25" s="122"/>
      <c r="M25" s="123"/>
      <c r="N25" s="123"/>
      <c r="O25" s="123"/>
      <c r="P25" s="123"/>
      <c r="Q25" s="123"/>
      <c r="R25" s="123"/>
      <c r="S25" s="31"/>
      <c r="T25" s="58"/>
      <c r="U25" s="60"/>
      <c r="V25" s="60"/>
    </row>
    <row r="26" spans="1:22" ht="14.25" x14ac:dyDescent="0.2">
      <c r="A26" s="104" t="s">
        <v>30</v>
      </c>
      <c r="B26" s="50"/>
      <c r="C26" s="50"/>
      <c r="D26" s="50"/>
      <c r="E26" s="50"/>
      <c r="F26" s="50"/>
      <c r="G26" s="47"/>
      <c r="K26" s="122"/>
      <c r="L26" s="122"/>
      <c r="M26" s="123"/>
      <c r="N26" s="123"/>
      <c r="O26" s="123"/>
      <c r="P26" s="123"/>
      <c r="Q26" s="123"/>
      <c r="R26" s="123"/>
      <c r="S26" s="31"/>
      <c r="T26" s="59"/>
      <c r="U26" s="60"/>
      <c r="V26" s="60"/>
    </row>
    <row r="27" spans="1:22" ht="14.25" x14ac:dyDescent="0.2">
      <c r="A27" s="103" t="s">
        <v>31</v>
      </c>
      <c r="B27" s="68">
        <v>7020</v>
      </c>
      <c r="C27" s="68">
        <v>558</v>
      </c>
      <c r="D27" s="68">
        <v>1344</v>
      </c>
      <c r="E27" s="68">
        <v>1853</v>
      </c>
      <c r="F27" s="68">
        <v>1978</v>
      </c>
      <c r="G27" s="69">
        <v>1287</v>
      </c>
      <c r="K27" s="122"/>
      <c r="L27" s="122"/>
      <c r="M27" s="123"/>
      <c r="N27" s="123"/>
      <c r="O27" s="123"/>
      <c r="P27" s="123"/>
      <c r="Q27" s="123"/>
      <c r="R27" s="123"/>
      <c r="S27" s="31"/>
      <c r="T27" s="59"/>
      <c r="U27" s="60"/>
      <c r="V27" s="60"/>
    </row>
    <row r="28" spans="1:22" ht="14.25" x14ac:dyDescent="0.2">
      <c r="A28" s="51" t="s">
        <v>32</v>
      </c>
      <c r="B28" s="49">
        <f>B30++B31+B32+B33+B34+B35+B36</f>
        <v>11779</v>
      </c>
      <c r="C28" s="49">
        <f t="shared" ref="C28:G28" si="3">C30++C31+C32+C33+C34+C35+C36</f>
        <v>1541</v>
      </c>
      <c r="D28" s="49">
        <f t="shared" si="3"/>
        <v>2652</v>
      </c>
      <c r="E28" s="49">
        <f t="shared" si="3"/>
        <v>3015</v>
      </c>
      <c r="F28" s="49">
        <f t="shared" si="3"/>
        <v>2691</v>
      </c>
      <c r="G28" s="106">
        <f t="shared" si="3"/>
        <v>1880</v>
      </c>
      <c r="K28" s="122"/>
      <c r="L28" s="122"/>
      <c r="M28" s="123"/>
      <c r="N28" s="123"/>
      <c r="O28" s="123"/>
      <c r="P28" s="123"/>
      <c r="Q28" s="123"/>
      <c r="R28" s="123"/>
      <c r="S28" s="31"/>
      <c r="T28" s="58"/>
      <c r="U28" s="60"/>
      <c r="V28" s="60"/>
    </row>
    <row r="29" spans="1:22" ht="14.25" x14ac:dyDescent="0.2">
      <c r="A29" s="104" t="s">
        <v>15</v>
      </c>
      <c r="B29" s="50"/>
      <c r="C29" s="50"/>
      <c r="D29" s="50"/>
      <c r="E29" s="50"/>
      <c r="F29" s="50"/>
      <c r="G29" s="47"/>
      <c r="K29" s="122"/>
      <c r="L29" s="122"/>
      <c r="M29" s="123"/>
      <c r="N29" s="123"/>
      <c r="O29" s="123"/>
      <c r="P29" s="123"/>
      <c r="Q29" s="123"/>
      <c r="R29" s="123"/>
      <c r="S29" s="31"/>
      <c r="T29" s="59"/>
      <c r="U29" s="60"/>
      <c r="V29" s="60"/>
    </row>
    <row r="30" spans="1:22" ht="15" customHeight="1" x14ac:dyDescent="0.2">
      <c r="A30" s="103" t="s">
        <v>33</v>
      </c>
      <c r="B30" s="73">
        <v>1583</v>
      </c>
      <c r="C30" s="73">
        <v>261</v>
      </c>
      <c r="D30" s="73">
        <v>353</v>
      </c>
      <c r="E30" s="73">
        <v>396</v>
      </c>
      <c r="F30" s="73">
        <v>348</v>
      </c>
      <c r="G30" s="74">
        <v>225</v>
      </c>
      <c r="K30" s="122"/>
      <c r="L30" s="122"/>
      <c r="M30" s="123"/>
      <c r="N30" s="123"/>
      <c r="O30" s="123"/>
      <c r="P30" s="123"/>
      <c r="Q30" s="123"/>
      <c r="R30" s="123"/>
      <c r="S30" s="31"/>
      <c r="T30" s="59"/>
      <c r="U30" s="60"/>
      <c r="V30" s="60"/>
    </row>
    <row r="31" spans="1:22" ht="15" customHeight="1" x14ac:dyDescent="0.2">
      <c r="A31" s="103" t="s">
        <v>34</v>
      </c>
      <c r="B31" s="70">
        <v>1669</v>
      </c>
      <c r="C31" s="70">
        <v>247</v>
      </c>
      <c r="D31" s="70">
        <v>407</v>
      </c>
      <c r="E31" s="70">
        <v>435</v>
      </c>
      <c r="F31" s="70">
        <v>340</v>
      </c>
      <c r="G31" s="71">
        <v>240</v>
      </c>
      <c r="K31" s="31"/>
      <c r="L31" s="31"/>
      <c r="M31" s="31"/>
      <c r="N31" s="31"/>
      <c r="O31" s="31"/>
      <c r="P31" s="31"/>
      <c r="Q31" s="31"/>
      <c r="R31" s="31"/>
      <c r="S31" s="31"/>
      <c r="T31" s="59"/>
      <c r="U31" s="60"/>
      <c r="V31" s="60"/>
    </row>
    <row r="32" spans="1:22" ht="15" customHeight="1" x14ac:dyDescent="0.2">
      <c r="A32" s="103" t="s">
        <v>35</v>
      </c>
      <c r="B32" s="70">
        <v>1728</v>
      </c>
      <c r="C32" s="70">
        <v>235</v>
      </c>
      <c r="D32" s="70">
        <v>391</v>
      </c>
      <c r="E32" s="70">
        <v>428</v>
      </c>
      <c r="F32" s="70">
        <v>365</v>
      </c>
      <c r="G32" s="71">
        <v>309</v>
      </c>
      <c r="K32" s="31"/>
      <c r="L32" s="31"/>
      <c r="M32" s="31"/>
      <c r="N32" s="31"/>
      <c r="O32" s="31"/>
      <c r="P32" s="31"/>
      <c r="Q32" s="31"/>
      <c r="R32" s="31"/>
      <c r="S32" s="31"/>
      <c r="T32" s="59"/>
      <c r="U32" s="60"/>
      <c r="V32" s="60"/>
    </row>
    <row r="33" spans="1:22" ht="15" customHeight="1" x14ac:dyDescent="0.2">
      <c r="A33" s="103" t="s">
        <v>36</v>
      </c>
      <c r="B33" s="70">
        <v>1782</v>
      </c>
      <c r="C33" s="70">
        <v>229</v>
      </c>
      <c r="D33" s="70">
        <v>361</v>
      </c>
      <c r="E33" s="70">
        <v>470</v>
      </c>
      <c r="F33" s="70">
        <v>407</v>
      </c>
      <c r="G33" s="71">
        <v>315</v>
      </c>
      <c r="K33" s="31"/>
      <c r="L33" s="31"/>
      <c r="M33" s="31"/>
      <c r="N33" s="31"/>
      <c r="O33" s="31"/>
      <c r="P33" s="31"/>
      <c r="Q33" s="31"/>
      <c r="R33" s="31"/>
      <c r="S33" s="31"/>
      <c r="T33" s="59"/>
      <c r="U33" s="60"/>
      <c r="V33" s="60"/>
    </row>
    <row r="34" spans="1:22" ht="15" customHeight="1" x14ac:dyDescent="0.2">
      <c r="A34" s="103" t="s">
        <v>37</v>
      </c>
      <c r="B34" s="70">
        <v>1349</v>
      </c>
      <c r="C34" s="70">
        <v>157</v>
      </c>
      <c r="D34" s="70">
        <v>287</v>
      </c>
      <c r="E34" s="70">
        <v>365</v>
      </c>
      <c r="F34" s="70">
        <v>324</v>
      </c>
      <c r="G34" s="71">
        <v>216</v>
      </c>
      <c r="K34" s="31"/>
      <c r="L34" s="31"/>
      <c r="M34" s="31"/>
      <c r="N34" s="31"/>
      <c r="O34" s="31"/>
      <c r="P34" s="31"/>
      <c r="Q34" s="31"/>
      <c r="R34" s="31"/>
      <c r="S34" s="31"/>
      <c r="T34" s="59"/>
      <c r="U34" s="60"/>
      <c r="V34" s="60"/>
    </row>
    <row r="35" spans="1:22" ht="15" customHeight="1" x14ac:dyDescent="0.2">
      <c r="A35" s="103" t="s">
        <v>38</v>
      </c>
      <c r="B35" s="70">
        <v>2982</v>
      </c>
      <c r="C35" s="70">
        <v>375</v>
      </c>
      <c r="D35" s="70">
        <v>742</v>
      </c>
      <c r="E35" s="70">
        <v>742</v>
      </c>
      <c r="F35" s="70">
        <v>710</v>
      </c>
      <c r="G35" s="71">
        <v>413</v>
      </c>
      <c r="K35" s="31"/>
      <c r="L35" s="31"/>
      <c r="M35" s="31"/>
      <c r="N35" s="31"/>
      <c r="O35" s="31"/>
      <c r="P35" s="31"/>
      <c r="Q35" s="31"/>
      <c r="R35" s="31"/>
      <c r="S35" s="31"/>
      <c r="T35" s="59"/>
      <c r="U35" s="60"/>
      <c r="V35" s="60"/>
    </row>
    <row r="36" spans="1:22" ht="15" customHeight="1" x14ac:dyDescent="0.2">
      <c r="A36" s="103" t="s">
        <v>39</v>
      </c>
      <c r="B36" s="70">
        <v>686</v>
      </c>
      <c r="C36" s="70">
        <v>37</v>
      </c>
      <c r="D36" s="70">
        <v>111</v>
      </c>
      <c r="E36" s="70">
        <v>179</v>
      </c>
      <c r="F36" s="70">
        <v>197</v>
      </c>
      <c r="G36" s="71">
        <v>162</v>
      </c>
      <c r="K36" s="31"/>
      <c r="L36" s="31"/>
      <c r="M36" s="31"/>
      <c r="N36" s="31"/>
      <c r="O36" s="31"/>
      <c r="P36" s="31"/>
      <c r="Q36" s="31"/>
      <c r="R36" s="31"/>
      <c r="S36" s="31"/>
      <c r="T36" s="59"/>
      <c r="U36" s="60"/>
      <c r="V36" s="60"/>
    </row>
  </sheetData>
  <mergeCells count="10">
    <mergeCell ref="A1:F1"/>
    <mergeCell ref="A2:B2"/>
    <mergeCell ref="A4:A6"/>
    <mergeCell ref="B4:B6"/>
    <mergeCell ref="C4:G4"/>
    <mergeCell ref="C5:C6"/>
    <mergeCell ref="D5:D6"/>
    <mergeCell ref="E5:E6"/>
    <mergeCell ref="F5:F6"/>
    <mergeCell ref="G5:G6"/>
  </mergeCells>
  <hyperlinks>
    <hyperlink ref="I3" location="SPIS__TABLIC!A1" display="SPIS TABLIC" xr:uid="{00000000-0004-0000-0100-000000000000}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topLeftCell="A3" zoomScaleNormal="100" workbookViewId="0">
      <selection activeCell="I12" sqref="I12"/>
    </sheetView>
  </sheetViews>
  <sheetFormatPr defaultRowHeight="12.75" x14ac:dyDescent="0.2"/>
  <cols>
    <col min="1" max="1" width="25.7109375" style="1" customWidth="1"/>
    <col min="2" max="7" width="17.85546875" style="1" customWidth="1"/>
    <col min="8" max="8" width="9.7109375" style="1" customWidth="1"/>
    <col min="9" max="9" width="16.7109375" style="1" customWidth="1"/>
    <col min="10" max="10" width="9.7109375" style="1" customWidth="1"/>
    <col min="11" max="11" width="15.85546875" style="1" customWidth="1"/>
    <col min="12" max="1021" width="9.7109375" style="1" customWidth="1"/>
    <col min="1022" max="16384" width="9.140625" style="1"/>
  </cols>
  <sheetData>
    <row r="1" spans="1:17" x14ac:dyDescent="0.2">
      <c r="A1" s="143" t="s">
        <v>135</v>
      </c>
      <c r="B1" s="143"/>
      <c r="C1" s="143"/>
      <c r="D1" s="143"/>
      <c r="E1" s="143"/>
    </row>
    <row r="2" spans="1:17" x14ac:dyDescent="0.2">
      <c r="A2" s="131" t="s">
        <v>116</v>
      </c>
      <c r="B2" s="131"/>
    </row>
    <row r="3" spans="1:17" ht="13.5" thickBot="1" x14ac:dyDescent="0.25">
      <c r="I3" s="2" t="s">
        <v>0</v>
      </c>
    </row>
    <row r="4" spans="1:17" ht="15" customHeight="1" x14ac:dyDescent="0.2">
      <c r="A4" s="132" t="s">
        <v>120</v>
      </c>
      <c r="B4" s="135" t="s">
        <v>7</v>
      </c>
      <c r="C4" s="138" t="s">
        <v>40</v>
      </c>
      <c r="D4" s="138"/>
      <c r="E4" s="138"/>
      <c r="F4" s="138"/>
      <c r="G4" s="138"/>
    </row>
    <row r="5" spans="1:17" ht="45.75" customHeight="1" thickBot="1" x14ac:dyDescent="0.25">
      <c r="A5" s="134"/>
      <c r="B5" s="144"/>
      <c r="C5" s="112" t="s">
        <v>41</v>
      </c>
      <c r="D5" s="112" t="s">
        <v>122</v>
      </c>
      <c r="E5" s="112" t="s">
        <v>42</v>
      </c>
      <c r="F5" s="112" t="s">
        <v>118</v>
      </c>
      <c r="G5" s="113" t="s">
        <v>43</v>
      </c>
      <c r="J5" s="116"/>
      <c r="K5" s="116"/>
      <c r="L5" s="117"/>
      <c r="M5" s="117"/>
      <c r="N5" s="117"/>
      <c r="O5" s="117"/>
      <c r="P5" s="117"/>
      <c r="Q5" s="117"/>
    </row>
    <row r="6" spans="1:17" ht="15" customHeight="1" x14ac:dyDescent="0.2">
      <c r="A6" s="93" t="s">
        <v>13</v>
      </c>
      <c r="B6" s="72">
        <f>B7+B14+B24+B27</f>
        <v>44968</v>
      </c>
      <c r="C6" s="81">
        <f t="shared" ref="C6:G6" si="0">C7+C14+C24+C27</f>
        <v>5311</v>
      </c>
      <c r="D6" s="76">
        <f t="shared" si="0"/>
        <v>8176</v>
      </c>
      <c r="E6" s="76">
        <f t="shared" si="0"/>
        <v>6121</v>
      </c>
      <c r="F6" s="76">
        <f t="shared" si="0"/>
        <v>10764</v>
      </c>
      <c r="G6" s="72">
        <f t="shared" si="0"/>
        <v>14596</v>
      </c>
      <c r="J6" s="116"/>
      <c r="K6" s="116"/>
      <c r="L6" s="117"/>
      <c r="M6" s="117"/>
      <c r="N6" s="117"/>
      <c r="O6" s="117"/>
      <c r="P6" s="117"/>
      <c r="Q6" s="117"/>
    </row>
    <row r="7" spans="1:17" ht="15" customHeight="1" x14ac:dyDescent="0.2">
      <c r="A7" s="94" t="s">
        <v>14</v>
      </c>
      <c r="B7" s="77">
        <f>SUM(B9:B13)</f>
        <v>10954</v>
      </c>
      <c r="C7" s="77">
        <f t="shared" ref="C7:G7" si="1">SUM(C9:C13)</f>
        <v>1124</v>
      </c>
      <c r="D7" s="77">
        <f t="shared" si="1"/>
        <v>1956</v>
      </c>
      <c r="E7" s="77">
        <f t="shared" si="1"/>
        <v>1373</v>
      </c>
      <c r="F7" s="77">
        <f t="shared" si="1"/>
        <v>2582</v>
      </c>
      <c r="G7" s="77">
        <f t="shared" si="1"/>
        <v>3919</v>
      </c>
      <c r="J7" s="116"/>
      <c r="K7" s="116"/>
      <c r="L7" s="117"/>
      <c r="M7" s="117"/>
      <c r="N7" s="117"/>
      <c r="O7" s="117"/>
      <c r="P7" s="117"/>
      <c r="Q7" s="117"/>
    </row>
    <row r="8" spans="1:17" ht="15" customHeight="1" x14ac:dyDescent="0.2">
      <c r="A8" s="104" t="s">
        <v>15</v>
      </c>
      <c r="B8" s="79"/>
      <c r="C8" s="80"/>
      <c r="D8" s="80"/>
      <c r="E8" s="80"/>
      <c r="F8" s="80"/>
      <c r="G8" s="47"/>
      <c r="J8" s="116"/>
      <c r="K8" s="116"/>
      <c r="L8" s="117"/>
      <c r="M8" s="117"/>
      <c r="N8" s="117"/>
      <c r="O8" s="117"/>
      <c r="P8" s="117"/>
      <c r="Q8" s="117"/>
    </row>
    <row r="9" spans="1:17" ht="15" customHeight="1" x14ac:dyDescent="0.2">
      <c r="A9" s="102" t="s">
        <v>16</v>
      </c>
      <c r="B9" s="80">
        <v>2510</v>
      </c>
      <c r="C9" s="80">
        <v>149</v>
      </c>
      <c r="D9" s="80">
        <v>442</v>
      </c>
      <c r="E9" s="80">
        <v>335</v>
      </c>
      <c r="F9" s="80">
        <v>622</v>
      </c>
      <c r="G9" s="79">
        <v>962</v>
      </c>
      <c r="J9" s="118"/>
      <c r="K9" s="118"/>
      <c r="L9" s="119"/>
      <c r="M9" s="119"/>
      <c r="N9" s="119"/>
      <c r="O9" s="119"/>
      <c r="P9" s="119"/>
      <c r="Q9" s="119"/>
    </row>
    <row r="10" spans="1:17" ht="15" customHeight="1" x14ac:dyDescent="0.2">
      <c r="A10" s="102" t="s">
        <v>17</v>
      </c>
      <c r="B10" s="80">
        <v>953</v>
      </c>
      <c r="C10" s="80">
        <v>142</v>
      </c>
      <c r="D10" s="80">
        <v>220</v>
      </c>
      <c r="E10" s="80">
        <v>117</v>
      </c>
      <c r="F10" s="80">
        <v>218</v>
      </c>
      <c r="G10" s="79">
        <v>256</v>
      </c>
      <c r="J10" s="118"/>
      <c r="K10" s="118"/>
      <c r="L10" s="119"/>
      <c r="M10" s="119"/>
      <c r="N10" s="119"/>
      <c r="O10" s="119"/>
      <c r="P10" s="119"/>
      <c r="Q10" s="119"/>
    </row>
    <row r="11" spans="1:17" ht="15" customHeight="1" x14ac:dyDescent="0.2">
      <c r="A11" s="102" t="s">
        <v>18</v>
      </c>
      <c r="B11" s="80">
        <v>2382</v>
      </c>
      <c r="C11" s="80">
        <v>217</v>
      </c>
      <c r="D11" s="80">
        <v>371</v>
      </c>
      <c r="E11" s="80">
        <v>273</v>
      </c>
      <c r="F11" s="80">
        <v>600</v>
      </c>
      <c r="G11" s="79">
        <v>921</v>
      </c>
      <c r="J11" s="118"/>
      <c r="K11" s="118"/>
      <c r="L11" s="119"/>
      <c r="M11" s="119"/>
      <c r="N11" s="119"/>
      <c r="O11" s="119"/>
      <c r="P11" s="119"/>
      <c r="Q11" s="119"/>
    </row>
    <row r="12" spans="1:17" ht="15" customHeight="1" x14ac:dyDescent="0.2">
      <c r="A12" s="102" t="s">
        <v>19</v>
      </c>
      <c r="B12" s="80">
        <v>2416</v>
      </c>
      <c r="C12" s="80">
        <v>165</v>
      </c>
      <c r="D12" s="80">
        <v>458</v>
      </c>
      <c r="E12" s="80">
        <v>279</v>
      </c>
      <c r="F12" s="80">
        <v>670</v>
      </c>
      <c r="G12" s="79">
        <v>844</v>
      </c>
      <c r="J12" s="118"/>
      <c r="K12" s="118"/>
      <c r="L12" s="119"/>
      <c r="M12" s="119"/>
      <c r="N12" s="119"/>
      <c r="O12" s="119"/>
      <c r="P12" s="119"/>
      <c r="Q12" s="119"/>
    </row>
    <row r="13" spans="1:17" ht="15" customHeight="1" x14ac:dyDescent="0.2">
      <c r="A13" s="102" t="s">
        <v>20</v>
      </c>
      <c r="B13" s="80">
        <v>2693</v>
      </c>
      <c r="C13" s="80">
        <v>451</v>
      </c>
      <c r="D13" s="80">
        <v>465</v>
      </c>
      <c r="E13" s="80">
        <v>369</v>
      </c>
      <c r="F13" s="80">
        <v>472</v>
      </c>
      <c r="G13" s="79">
        <v>936</v>
      </c>
      <c r="J13" s="118"/>
      <c r="K13" s="118"/>
      <c r="L13" s="119"/>
      <c r="M13" s="119"/>
      <c r="N13" s="119"/>
      <c r="O13" s="119"/>
      <c r="P13" s="119"/>
      <c r="Q13" s="119"/>
    </row>
    <row r="14" spans="1:17" ht="25.5" x14ac:dyDescent="0.2">
      <c r="A14" s="94" t="s">
        <v>102</v>
      </c>
      <c r="B14" s="78">
        <f>B16+B17+B18+B19+B20+B21+B22+B23</f>
        <v>15215</v>
      </c>
      <c r="C14" s="78">
        <f t="shared" ref="C14:G14" si="2">C16+C17+C18+C19+C20+C21+C22+C23</f>
        <v>1061</v>
      </c>
      <c r="D14" s="78">
        <f t="shared" si="2"/>
        <v>2795</v>
      </c>
      <c r="E14" s="78">
        <f t="shared" si="2"/>
        <v>1941</v>
      </c>
      <c r="F14" s="78">
        <f t="shared" si="2"/>
        <v>4053</v>
      </c>
      <c r="G14" s="77">
        <f t="shared" si="2"/>
        <v>5365</v>
      </c>
      <c r="J14" s="118"/>
      <c r="K14" s="118"/>
      <c r="L14" s="119"/>
      <c r="M14" s="119"/>
      <c r="N14" s="119"/>
      <c r="O14" s="119"/>
      <c r="P14" s="119"/>
      <c r="Q14" s="119"/>
    </row>
    <row r="15" spans="1:17" ht="15" customHeight="1" x14ac:dyDescent="0.2">
      <c r="A15" s="104" t="s">
        <v>15</v>
      </c>
      <c r="B15" s="80"/>
      <c r="C15" s="80"/>
      <c r="D15" s="80"/>
      <c r="E15" s="80"/>
      <c r="F15" s="80"/>
      <c r="G15" s="79"/>
      <c r="J15" s="118"/>
      <c r="K15" s="118"/>
      <c r="L15" s="119"/>
      <c r="M15" s="119"/>
      <c r="N15" s="119"/>
      <c r="O15" s="119"/>
      <c r="P15" s="119"/>
      <c r="Q15" s="119"/>
    </row>
    <row r="16" spans="1:17" ht="15" customHeight="1" x14ac:dyDescent="0.2">
      <c r="A16" s="102" t="s">
        <v>21</v>
      </c>
      <c r="B16" s="80">
        <v>2024</v>
      </c>
      <c r="C16" s="80">
        <v>110</v>
      </c>
      <c r="D16" s="80">
        <v>340</v>
      </c>
      <c r="E16" s="80">
        <v>301</v>
      </c>
      <c r="F16" s="80">
        <v>513</v>
      </c>
      <c r="G16" s="79">
        <v>760</v>
      </c>
      <c r="J16" s="118"/>
      <c r="K16" s="118"/>
      <c r="L16" s="119"/>
      <c r="M16" s="119"/>
      <c r="N16" s="119"/>
      <c r="O16" s="119"/>
      <c r="P16" s="119"/>
      <c r="Q16" s="119"/>
    </row>
    <row r="17" spans="1:17" ht="15" customHeight="1" x14ac:dyDescent="0.2">
      <c r="A17" s="102" t="s">
        <v>22</v>
      </c>
      <c r="B17" s="80">
        <v>2100</v>
      </c>
      <c r="C17" s="80">
        <v>132</v>
      </c>
      <c r="D17" s="80">
        <v>337</v>
      </c>
      <c r="E17" s="80">
        <v>276</v>
      </c>
      <c r="F17" s="80">
        <v>646</v>
      </c>
      <c r="G17" s="79">
        <v>709</v>
      </c>
      <c r="J17" s="118"/>
      <c r="K17" s="118"/>
      <c r="L17" s="119"/>
      <c r="M17" s="119"/>
      <c r="N17" s="119"/>
      <c r="O17" s="119"/>
      <c r="P17" s="119"/>
      <c r="Q17" s="119"/>
    </row>
    <row r="18" spans="1:17" ht="15" customHeight="1" x14ac:dyDescent="0.2">
      <c r="A18" s="102" t="s">
        <v>23</v>
      </c>
      <c r="B18" s="80">
        <v>1488</v>
      </c>
      <c r="C18" s="80">
        <v>73</v>
      </c>
      <c r="D18" s="80">
        <v>175</v>
      </c>
      <c r="E18" s="80">
        <v>175</v>
      </c>
      <c r="F18" s="80">
        <v>454</v>
      </c>
      <c r="G18" s="79">
        <v>611</v>
      </c>
      <c r="J18" s="118"/>
      <c r="K18" s="118"/>
      <c r="L18" s="119"/>
      <c r="M18" s="119"/>
      <c r="N18" s="119"/>
      <c r="O18" s="119"/>
      <c r="P18" s="119"/>
      <c r="Q18" s="119"/>
    </row>
    <row r="19" spans="1:17" ht="15" customHeight="1" x14ac:dyDescent="0.2">
      <c r="A19" s="102" t="s">
        <v>24</v>
      </c>
      <c r="B19" s="80">
        <v>1701</v>
      </c>
      <c r="C19" s="80">
        <v>133</v>
      </c>
      <c r="D19" s="80">
        <v>325</v>
      </c>
      <c r="E19" s="80">
        <v>187</v>
      </c>
      <c r="F19" s="80">
        <v>425</v>
      </c>
      <c r="G19" s="79">
        <v>631</v>
      </c>
      <c r="J19" s="118"/>
      <c r="K19" s="118"/>
      <c r="L19" s="119"/>
      <c r="M19" s="119"/>
      <c r="N19" s="119"/>
      <c r="O19" s="119"/>
      <c r="P19" s="119"/>
      <c r="Q19" s="119"/>
    </row>
    <row r="20" spans="1:17" ht="15" customHeight="1" x14ac:dyDescent="0.2">
      <c r="A20" s="102" t="s">
        <v>25</v>
      </c>
      <c r="B20" s="80">
        <v>1208</v>
      </c>
      <c r="C20" s="80">
        <v>86</v>
      </c>
      <c r="D20" s="80">
        <v>244</v>
      </c>
      <c r="E20" s="80">
        <v>155</v>
      </c>
      <c r="F20" s="80">
        <v>344</v>
      </c>
      <c r="G20" s="79">
        <v>379</v>
      </c>
      <c r="J20" s="118"/>
      <c r="K20" s="118"/>
      <c r="L20" s="119"/>
      <c r="M20" s="119"/>
      <c r="N20" s="119"/>
      <c r="O20" s="119"/>
      <c r="P20" s="119"/>
      <c r="Q20" s="119"/>
    </row>
    <row r="21" spans="1:17" ht="15" customHeight="1" x14ac:dyDescent="0.2">
      <c r="A21" s="102" t="s">
        <v>26</v>
      </c>
      <c r="B21" s="80">
        <v>3221</v>
      </c>
      <c r="C21" s="80">
        <v>294</v>
      </c>
      <c r="D21" s="80">
        <v>668</v>
      </c>
      <c r="E21" s="80">
        <v>460</v>
      </c>
      <c r="F21" s="80">
        <v>721</v>
      </c>
      <c r="G21" s="79">
        <v>1078</v>
      </c>
      <c r="J21" s="118"/>
      <c r="K21" s="118"/>
      <c r="L21" s="119"/>
      <c r="M21" s="119"/>
      <c r="N21" s="119"/>
      <c r="O21" s="119"/>
      <c r="P21" s="119"/>
      <c r="Q21" s="119"/>
    </row>
    <row r="22" spans="1:17" ht="15" customHeight="1" x14ac:dyDescent="0.2">
      <c r="A22" s="102" t="s">
        <v>27</v>
      </c>
      <c r="B22" s="80">
        <v>1855</v>
      </c>
      <c r="C22" s="80">
        <v>101</v>
      </c>
      <c r="D22" s="80">
        <v>385</v>
      </c>
      <c r="E22" s="80">
        <v>198</v>
      </c>
      <c r="F22" s="80">
        <v>539</v>
      </c>
      <c r="G22" s="79">
        <v>632</v>
      </c>
      <c r="J22" s="118"/>
      <c r="K22" s="118"/>
      <c r="L22" s="119"/>
      <c r="M22" s="119"/>
      <c r="N22" s="119"/>
      <c r="O22" s="119"/>
      <c r="P22" s="119"/>
      <c r="Q22" s="119"/>
    </row>
    <row r="23" spans="1:17" ht="15" customHeight="1" x14ac:dyDescent="0.2">
      <c r="A23" s="102" t="s">
        <v>28</v>
      </c>
      <c r="B23" s="80">
        <v>1618</v>
      </c>
      <c r="C23" s="80">
        <v>132</v>
      </c>
      <c r="D23" s="80">
        <v>321</v>
      </c>
      <c r="E23" s="80">
        <v>189</v>
      </c>
      <c r="F23" s="80">
        <v>411</v>
      </c>
      <c r="G23" s="79">
        <v>565</v>
      </c>
      <c r="J23" s="118"/>
      <c r="K23" s="118"/>
      <c r="L23" s="119"/>
      <c r="M23" s="119"/>
      <c r="N23" s="119"/>
      <c r="O23" s="119"/>
      <c r="P23" s="119"/>
      <c r="Q23" s="119"/>
    </row>
    <row r="24" spans="1:17" ht="15" customHeight="1" x14ac:dyDescent="0.2">
      <c r="A24" s="94" t="s">
        <v>29</v>
      </c>
      <c r="B24" s="78">
        <v>7020</v>
      </c>
      <c r="C24" s="78">
        <v>1755</v>
      </c>
      <c r="D24" s="78">
        <v>1252</v>
      </c>
      <c r="E24" s="78">
        <v>1018</v>
      </c>
      <c r="F24" s="78">
        <v>1424</v>
      </c>
      <c r="G24" s="77">
        <v>1571</v>
      </c>
      <c r="J24" s="118"/>
      <c r="K24" s="118"/>
      <c r="L24" s="119"/>
      <c r="M24" s="119"/>
      <c r="N24" s="119"/>
      <c r="O24" s="119"/>
      <c r="P24" s="119"/>
      <c r="Q24" s="119"/>
    </row>
    <row r="25" spans="1:17" ht="15" customHeight="1" x14ac:dyDescent="0.2">
      <c r="A25" s="104" t="s">
        <v>30</v>
      </c>
      <c r="B25" s="80"/>
      <c r="C25" s="80"/>
      <c r="D25" s="80"/>
      <c r="E25" s="80"/>
      <c r="F25" s="80"/>
      <c r="G25" s="79"/>
      <c r="J25" s="118"/>
      <c r="K25" s="118"/>
      <c r="L25" s="119"/>
      <c r="M25" s="119"/>
      <c r="N25" s="119"/>
      <c r="O25" s="119"/>
      <c r="P25" s="119"/>
      <c r="Q25" s="119"/>
    </row>
    <row r="26" spans="1:17" ht="15" customHeight="1" x14ac:dyDescent="0.2">
      <c r="A26" s="102" t="s">
        <v>31</v>
      </c>
      <c r="B26" s="80">
        <v>7020</v>
      </c>
      <c r="C26" s="80">
        <v>1755</v>
      </c>
      <c r="D26" s="80">
        <v>1252</v>
      </c>
      <c r="E26" s="80">
        <v>1018</v>
      </c>
      <c r="F26" s="80">
        <v>1424</v>
      </c>
      <c r="G26" s="79">
        <v>1571</v>
      </c>
      <c r="J26" s="118"/>
      <c r="K26" s="118"/>
      <c r="L26" s="119"/>
      <c r="M26" s="119"/>
      <c r="N26" s="119"/>
      <c r="O26" s="119"/>
      <c r="P26" s="119"/>
      <c r="Q26" s="119"/>
    </row>
    <row r="27" spans="1:17" ht="15" customHeight="1" x14ac:dyDescent="0.2">
      <c r="A27" s="94" t="s">
        <v>32</v>
      </c>
      <c r="B27" s="78">
        <f>B29+B30+B31+B32+B33+B34+B35</f>
        <v>11779</v>
      </c>
      <c r="C27" s="78">
        <f t="shared" ref="C27:G27" si="3">C29+C30+C31+C32+C33+C34+C35</f>
        <v>1371</v>
      </c>
      <c r="D27" s="78">
        <f t="shared" si="3"/>
        <v>2173</v>
      </c>
      <c r="E27" s="78">
        <f t="shared" si="3"/>
        <v>1789</v>
      </c>
      <c r="F27" s="78">
        <f t="shared" si="3"/>
        <v>2705</v>
      </c>
      <c r="G27" s="77">
        <f t="shared" si="3"/>
        <v>3741</v>
      </c>
      <c r="J27" s="118"/>
      <c r="K27" s="118"/>
      <c r="L27" s="119"/>
      <c r="M27" s="119"/>
      <c r="N27" s="119"/>
      <c r="O27" s="119"/>
      <c r="P27" s="119"/>
      <c r="Q27" s="119"/>
    </row>
    <row r="28" spans="1:17" ht="15" customHeight="1" x14ac:dyDescent="0.2">
      <c r="A28" s="104" t="s">
        <v>15</v>
      </c>
      <c r="B28" s="80"/>
      <c r="C28" s="80"/>
      <c r="D28" s="80"/>
      <c r="E28" s="80"/>
      <c r="F28" s="80"/>
      <c r="G28" s="79"/>
      <c r="J28" s="118"/>
      <c r="K28" s="118"/>
      <c r="L28" s="119"/>
      <c r="M28" s="119"/>
      <c r="N28" s="119"/>
      <c r="O28" s="119"/>
      <c r="P28" s="119"/>
      <c r="Q28" s="119"/>
    </row>
    <row r="29" spans="1:17" ht="15" customHeight="1" x14ac:dyDescent="0.2">
      <c r="A29" s="102" t="s">
        <v>33</v>
      </c>
      <c r="B29" s="80">
        <v>1583</v>
      </c>
      <c r="C29" s="80">
        <v>170</v>
      </c>
      <c r="D29" s="80">
        <v>278</v>
      </c>
      <c r="E29" s="80">
        <v>250</v>
      </c>
      <c r="F29" s="80">
        <v>332</v>
      </c>
      <c r="G29" s="79">
        <v>553</v>
      </c>
      <c r="J29" s="118"/>
      <c r="K29" s="118"/>
      <c r="L29" s="119"/>
      <c r="M29" s="119"/>
      <c r="N29" s="119"/>
      <c r="O29" s="119"/>
      <c r="P29" s="119"/>
      <c r="Q29" s="119"/>
    </row>
    <row r="30" spans="1:17" ht="15" customHeight="1" x14ac:dyDescent="0.2">
      <c r="A30" s="102" t="s">
        <v>34</v>
      </c>
      <c r="B30" s="80">
        <v>1669</v>
      </c>
      <c r="C30" s="80">
        <v>148</v>
      </c>
      <c r="D30" s="80">
        <v>240</v>
      </c>
      <c r="E30" s="80">
        <v>313</v>
      </c>
      <c r="F30" s="80">
        <v>462</v>
      </c>
      <c r="G30" s="79">
        <v>506</v>
      </c>
      <c r="J30" s="118"/>
      <c r="K30" s="118"/>
      <c r="L30" s="119"/>
      <c r="M30" s="119"/>
      <c r="N30" s="119"/>
      <c r="O30" s="119"/>
      <c r="P30" s="119"/>
      <c r="Q30" s="119"/>
    </row>
    <row r="31" spans="1:17" ht="15" customHeight="1" x14ac:dyDescent="0.2">
      <c r="A31" s="102" t="s">
        <v>35</v>
      </c>
      <c r="B31" s="80">
        <v>1728</v>
      </c>
      <c r="C31" s="80">
        <v>127</v>
      </c>
      <c r="D31" s="80">
        <v>311</v>
      </c>
      <c r="E31" s="80">
        <v>206</v>
      </c>
      <c r="F31" s="80">
        <v>509</v>
      </c>
      <c r="G31" s="79">
        <v>575</v>
      </c>
    </row>
    <row r="32" spans="1:17" ht="15" customHeight="1" x14ac:dyDescent="0.2">
      <c r="A32" s="102" t="s">
        <v>36</v>
      </c>
      <c r="B32" s="80">
        <v>1782</v>
      </c>
      <c r="C32" s="80">
        <v>159</v>
      </c>
      <c r="D32" s="80">
        <v>344</v>
      </c>
      <c r="E32" s="80">
        <v>279</v>
      </c>
      <c r="F32" s="80">
        <v>406</v>
      </c>
      <c r="G32" s="79">
        <v>594</v>
      </c>
    </row>
    <row r="33" spans="1:7" ht="15" customHeight="1" x14ac:dyDescent="0.2">
      <c r="A33" s="102" t="s">
        <v>37</v>
      </c>
      <c r="B33" s="80">
        <v>1349</v>
      </c>
      <c r="C33" s="80">
        <v>278</v>
      </c>
      <c r="D33" s="80">
        <v>223</v>
      </c>
      <c r="E33" s="80">
        <v>169</v>
      </c>
      <c r="F33" s="80">
        <v>235</v>
      </c>
      <c r="G33" s="79">
        <v>444</v>
      </c>
    </row>
    <row r="34" spans="1:7" ht="15" customHeight="1" x14ac:dyDescent="0.2">
      <c r="A34" s="102" t="s">
        <v>38</v>
      </c>
      <c r="B34" s="80">
        <v>2982</v>
      </c>
      <c r="C34" s="80">
        <v>407</v>
      </c>
      <c r="D34" s="80">
        <v>642</v>
      </c>
      <c r="E34" s="80">
        <v>498</v>
      </c>
      <c r="F34" s="80">
        <v>626</v>
      </c>
      <c r="G34" s="79">
        <v>809</v>
      </c>
    </row>
    <row r="35" spans="1:7" ht="15" customHeight="1" x14ac:dyDescent="0.2">
      <c r="A35" s="102" t="s">
        <v>39</v>
      </c>
      <c r="B35" s="80">
        <v>686</v>
      </c>
      <c r="C35" s="80">
        <v>82</v>
      </c>
      <c r="D35" s="80">
        <v>135</v>
      </c>
      <c r="E35" s="80">
        <v>74</v>
      </c>
      <c r="F35" s="80">
        <v>135</v>
      </c>
      <c r="G35" s="79">
        <v>260</v>
      </c>
    </row>
  </sheetData>
  <mergeCells count="5">
    <mergeCell ref="A1:E1"/>
    <mergeCell ref="A2:B2"/>
    <mergeCell ref="A4:A5"/>
    <mergeCell ref="B4:B5"/>
    <mergeCell ref="C4:G4"/>
  </mergeCells>
  <hyperlinks>
    <hyperlink ref="I3" location="SPIS__TABLIC!A1" display="SPIS TABLIC" xr:uid="{00000000-0004-0000-0200-000000000000}"/>
  </hyperlinks>
  <pageMargins left="0.31535433070866137" right="0.31535433070866137" top="1.1417322834645669" bottom="1.1417322834645669" header="0.74803149606299213" footer="0.74803149606299213"/>
  <pageSetup paperSize="9" fitToWidth="0" fitToHeight="0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zoomScaleNormal="100" workbookViewId="0">
      <selection activeCell="A7" sqref="A7:A36"/>
    </sheetView>
  </sheetViews>
  <sheetFormatPr defaultRowHeight="12.75" x14ac:dyDescent="0.2"/>
  <cols>
    <col min="1" max="1" width="25.7109375" style="1" customWidth="1"/>
    <col min="2" max="9" width="14.7109375" style="1" customWidth="1"/>
    <col min="10" max="10" width="9.7109375" style="1" customWidth="1"/>
    <col min="11" max="11" width="16.7109375" style="1" customWidth="1"/>
    <col min="12" max="12" width="9.42578125" style="1" customWidth="1"/>
    <col min="13" max="13" width="22.28515625" style="1" customWidth="1"/>
    <col min="14" max="1020" width="9.7109375" style="1" customWidth="1"/>
    <col min="1021" max="16384" width="9.140625" style="1"/>
  </cols>
  <sheetData>
    <row r="1" spans="1:21" x14ac:dyDescent="0.2">
      <c r="A1" s="143" t="s">
        <v>136</v>
      </c>
      <c r="B1" s="143"/>
      <c r="C1" s="143"/>
      <c r="D1" s="143"/>
      <c r="E1" s="143"/>
    </row>
    <row r="2" spans="1:21" x14ac:dyDescent="0.2">
      <c r="A2" s="131" t="s">
        <v>116</v>
      </c>
      <c r="B2" s="131"/>
    </row>
    <row r="3" spans="1:21" ht="13.5" thickBot="1" x14ac:dyDescent="0.25">
      <c r="K3" s="2" t="s">
        <v>0</v>
      </c>
    </row>
    <row r="4" spans="1:21" ht="15" customHeight="1" x14ac:dyDescent="0.2">
      <c r="A4" s="132" t="s">
        <v>120</v>
      </c>
      <c r="B4" s="148" t="s">
        <v>7</v>
      </c>
      <c r="C4" s="138" t="s">
        <v>44</v>
      </c>
      <c r="D4" s="138"/>
      <c r="E4" s="138"/>
      <c r="F4" s="138"/>
      <c r="G4" s="138"/>
      <c r="H4" s="138"/>
      <c r="I4" s="138"/>
    </row>
    <row r="5" spans="1:21" ht="15" customHeight="1" x14ac:dyDescent="0.2">
      <c r="A5" s="133"/>
      <c r="B5" s="137"/>
      <c r="C5" s="140" t="s">
        <v>110</v>
      </c>
      <c r="D5" s="137" t="s">
        <v>45</v>
      </c>
      <c r="E5" s="137" t="s">
        <v>46</v>
      </c>
      <c r="F5" s="137" t="s">
        <v>47</v>
      </c>
      <c r="G5" s="137" t="s">
        <v>48</v>
      </c>
      <c r="H5" s="140" t="s">
        <v>101</v>
      </c>
      <c r="I5" s="141" t="s">
        <v>49</v>
      </c>
      <c r="L5" s="116"/>
      <c r="M5" s="116"/>
      <c r="N5" s="117"/>
      <c r="O5" s="117"/>
      <c r="P5" s="117"/>
      <c r="Q5" s="117"/>
      <c r="R5" s="117"/>
      <c r="S5" s="117"/>
      <c r="T5" s="117"/>
      <c r="U5" s="117"/>
    </row>
    <row r="6" spans="1:21" ht="15.75" customHeight="1" thickBot="1" x14ac:dyDescent="0.25">
      <c r="A6" s="134"/>
      <c r="B6" s="144"/>
      <c r="C6" s="149"/>
      <c r="D6" s="144"/>
      <c r="E6" s="144"/>
      <c r="F6" s="144"/>
      <c r="G6" s="144"/>
      <c r="H6" s="145"/>
      <c r="I6" s="146"/>
      <c r="L6" s="116"/>
      <c r="M6" s="116"/>
      <c r="N6" s="117"/>
      <c r="O6" s="117"/>
      <c r="P6" s="117"/>
      <c r="Q6" s="117"/>
      <c r="R6" s="117"/>
      <c r="S6" s="117"/>
      <c r="T6" s="117"/>
      <c r="U6" s="117"/>
    </row>
    <row r="7" spans="1:21" ht="15" customHeight="1" x14ac:dyDescent="0.2">
      <c r="A7" s="126" t="s">
        <v>13</v>
      </c>
      <c r="B7" s="76">
        <f>B8+B15+B25+B28</f>
        <v>44968</v>
      </c>
      <c r="C7" s="76">
        <f t="shared" ref="C7:H7" si="0">C8+C15+C25+C28</f>
        <v>10495</v>
      </c>
      <c r="D7" s="76">
        <f t="shared" si="0"/>
        <v>11478</v>
      </c>
      <c r="E7" s="76">
        <f t="shared" si="0"/>
        <v>7356</v>
      </c>
      <c r="F7" s="76">
        <f t="shared" si="0"/>
        <v>6363</v>
      </c>
      <c r="G7" s="76">
        <f t="shared" si="0"/>
        <v>2852</v>
      </c>
      <c r="H7" s="76">
        <f t="shared" si="0"/>
        <v>871</v>
      </c>
      <c r="I7" s="81">
        <f>I8+I15+I25+I28</f>
        <v>5553</v>
      </c>
      <c r="L7" s="116"/>
      <c r="M7" s="116"/>
      <c r="N7" s="117"/>
      <c r="O7" s="117"/>
      <c r="P7" s="117"/>
      <c r="Q7" s="117"/>
      <c r="R7" s="117"/>
      <c r="S7" s="117"/>
      <c r="T7" s="117"/>
      <c r="U7" s="117"/>
    </row>
    <row r="8" spans="1:21" ht="15" customHeight="1" x14ac:dyDescent="0.2">
      <c r="A8" s="51" t="s">
        <v>14</v>
      </c>
      <c r="B8" s="77">
        <f>SUM(B10:B14)</f>
        <v>10954</v>
      </c>
      <c r="C8" s="77">
        <f t="shared" ref="C8:I8" si="1">SUM(C10:C14)</f>
        <v>2231</v>
      </c>
      <c r="D8" s="77">
        <f t="shared" si="1"/>
        <v>2813</v>
      </c>
      <c r="E8" s="77">
        <f t="shared" si="1"/>
        <v>1961</v>
      </c>
      <c r="F8" s="77">
        <f t="shared" si="1"/>
        <v>1846</v>
      </c>
      <c r="G8" s="77">
        <f t="shared" si="1"/>
        <v>835</v>
      </c>
      <c r="H8" s="77">
        <f t="shared" si="1"/>
        <v>234</v>
      </c>
      <c r="I8" s="77">
        <f t="shared" si="1"/>
        <v>1034</v>
      </c>
      <c r="L8" s="116"/>
      <c r="M8" s="116"/>
      <c r="N8" s="117"/>
      <c r="O8" s="117"/>
      <c r="P8" s="117"/>
      <c r="Q8" s="117"/>
      <c r="R8" s="117"/>
      <c r="S8" s="117"/>
      <c r="T8" s="117"/>
      <c r="U8" s="117"/>
    </row>
    <row r="9" spans="1:21" ht="15" customHeight="1" x14ac:dyDescent="0.2">
      <c r="A9" s="104" t="s">
        <v>15</v>
      </c>
      <c r="B9" s="79"/>
      <c r="C9" s="80"/>
      <c r="D9" s="80"/>
      <c r="E9" s="80"/>
      <c r="F9" s="80"/>
      <c r="G9" s="80"/>
      <c r="H9" s="80"/>
      <c r="I9" s="79"/>
      <c r="L9" s="118"/>
      <c r="M9" s="118"/>
      <c r="N9" s="119"/>
      <c r="O9" s="119"/>
      <c r="P9" s="119"/>
      <c r="Q9" s="119"/>
      <c r="R9" s="119"/>
      <c r="S9" s="119"/>
      <c r="T9" s="119"/>
      <c r="U9" s="119"/>
    </row>
    <row r="10" spans="1:21" ht="15" customHeight="1" x14ac:dyDescent="0.2">
      <c r="A10" s="103" t="s">
        <v>16</v>
      </c>
      <c r="B10" s="80">
        <v>2510</v>
      </c>
      <c r="C10" s="80">
        <v>506</v>
      </c>
      <c r="D10" s="80">
        <v>710</v>
      </c>
      <c r="E10" s="80">
        <v>448</v>
      </c>
      <c r="F10" s="80">
        <v>414</v>
      </c>
      <c r="G10" s="80">
        <v>147</v>
      </c>
      <c r="H10" s="80">
        <v>38</v>
      </c>
      <c r="I10" s="79">
        <v>247</v>
      </c>
      <c r="L10" s="118"/>
      <c r="M10" s="118"/>
      <c r="N10" s="119"/>
      <c r="O10" s="119"/>
      <c r="P10" s="119"/>
      <c r="Q10" s="119"/>
      <c r="R10" s="119"/>
      <c r="S10" s="119"/>
      <c r="T10" s="119"/>
      <c r="U10" s="119"/>
    </row>
    <row r="11" spans="1:21" ht="15" customHeight="1" x14ac:dyDescent="0.2">
      <c r="A11" s="103" t="s">
        <v>17</v>
      </c>
      <c r="B11" s="80">
        <v>953</v>
      </c>
      <c r="C11" s="80">
        <v>221</v>
      </c>
      <c r="D11" s="80">
        <v>255</v>
      </c>
      <c r="E11" s="80">
        <v>137</v>
      </c>
      <c r="F11" s="80">
        <v>145</v>
      </c>
      <c r="G11" s="80">
        <v>81</v>
      </c>
      <c r="H11" s="80">
        <v>25</v>
      </c>
      <c r="I11" s="79">
        <v>89</v>
      </c>
      <c r="L11" s="118"/>
      <c r="M11" s="118"/>
      <c r="N11" s="119"/>
      <c r="O11" s="119"/>
      <c r="P11" s="119"/>
      <c r="Q11" s="119"/>
      <c r="R11" s="119"/>
      <c r="S11" s="119"/>
      <c r="T11" s="119"/>
      <c r="U11" s="119"/>
    </row>
    <row r="12" spans="1:21" ht="15" customHeight="1" x14ac:dyDescent="0.2">
      <c r="A12" s="103" t="s">
        <v>18</v>
      </c>
      <c r="B12" s="80">
        <v>2382</v>
      </c>
      <c r="C12" s="80">
        <v>468</v>
      </c>
      <c r="D12" s="80">
        <v>608</v>
      </c>
      <c r="E12" s="80">
        <v>423</v>
      </c>
      <c r="F12" s="80">
        <v>437</v>
      </c>
      <c r="G12" s="80">
        <v>191</v>
      </c>
      <c r="H12" s="80">
        <v>50</v>
      </c>
      <c r="I12" s="79">
        <v>205</v>
      </c>
      <c r="L12" s="118"/>
      <c r="M12" s="118"/>
      <c r="N12" s="119"/>
      <c r="O12" s="119"/>
      <c r="P12" s="119"/>
      <c r="Q12" s="119"/>
      <c r="R12" s="119"/>
      <c r="S12" s="119"/>
      <c r="T12" s="119"/>
      <c r="U12" s="119"/>
    </row>
    <row r="13" spans="1:21" ht="15" customHeight="1" x14ac:dyDescent="0.2">
      <c r="A13" s="103" t="s">
        <v>19</v>
      </c>
      <c r="B13" s="80">
        <v>2416</v>
      </c>
      <c r="C13" s="80">
        <v>403</v>
      </c>
      <c r="D13" s="80">
        <v>634</v>
      </c>
      <c r="E13" s="80">
        <v>494</v>
      </c>
      <c r="F13" s="80">
        <v>412</v>
      </c>
      <c r="G13" s="80">
        <v>168</v>
      </c>
      <c r="H13" s="80">
        <v>55</v>
      </c>
      <c r="I13" s="79">
        <v>250</v>
      </c>
      <c r="L13" s="118"/>
      <c r="M13" s="118"/>
      <c r="N13" s="119"/>
      <c r="O13" s="119"/>
      <c r="P13" s="119"/>
      <c r="Q13" s="119"/>
      <c r="R13" s="119"/>
      <c r="S13" s="119"/>
      <c r="T13" s="119"/>
      <c r="U13" s="119"/>
    </row>
    <row r="14" spans="1:21" ht="15" customHeight="1" x14ac:dyDescent="0.2">
      <c r="A14" s="103" t="s">
        <v>20</v>
      </c>
      <c r="B14" s="80">
        <v>2693</v>
      </c>
      <c r="C14" s="80">
        <v>633</v>
      </c>
      <c r="D14" s="80">
        <v>606</v>
      </c>
      <c r="E14" s="80">
        <v>459</v>
      </c>
      <c r="F14" s="80">
        <v>438</v>
      </c>
      <c r="G14" s="80">
        <v>248</v>
      </c>
      <c r="H14" s="80">
        <v>66</v>
      </c>
      <c r="I14" s="79">
        <v>243</v>
      </c>
      <c r="L14" s="118"/>
      <c r="M14" s="118"/>
      <c r="N14" s="119"/>
      <c r="O14" s="119"/>
      <c r="P14" s="119"/>
      <c r="Q14" s="119"/>
      <c r="R14" s="119"/>
      <c r="S14" s="119"/>
      <c r="T14" s="119"/>
      <c r="U14" s="119"/>
    </row>
    <row r="15" spans="1:21" ht="25.5" x14ac:dyDescent="0.2">
      <c r="A15" s="51" t="s">
        <v>50</v>
      </c>
      <c r="B15" s="78">
        <f>SUM(B17:B24)</f>
        <v>15215</v>
      </c>
      <c r="C15" s="78">
        <f t="shared" ref="C15:I15" si="2">SUM(C17:C24)</f>
        <v>3358</v>
      </c>
      <c r="D15" s="78">
        <f t="shared" si="2"/>
        <v>4107</v>
      </c>
      <c r="E15" s="78">
        <f t="shared" si="2"/>
        <v>2550</v>
      </c>
      <c r="F15" s="78">
        <f t="shared" si="2"/>
        <v>2148</v>
      </c>
      <c r="G15" s="78">
        <f t="shared" si="2"/>
        <v>866</v>
      </c>
      <c r="H15" s="78">
        <f t="shared" si="2"/>
        <v>270</v>
      </c>
      <c r="I15" s="77">
        <f t="shared" si="2"/>
        <v>1916</v>
      </c>
      <c r="L15" s="118"/>
      <c r="M15" s="118"/>
      <c r="N15" s="119"/>
      <c r="O15" s="119"/>
      <c r="P15" s="119"/>
      <c r="Q15" s="119"/>
      <c r="R15" s="119"/>
      <c r="S15" s="119"/>
      <c r="T15" s="119"/>
      <c r="U15" s="119"/>
    </row>
    <row r="16" spans="1:21" ht="15" customHeight="1" x14ac:dyDescent="0.2">
      <c r="A16" s="104" t="s">
        <v>15</v>
      </c>
      <c r="B16" s="80"/>
      <c r="C16" s="80"/>
      <c r="D16" s="80"/>
      <c r="E16" s="80"/>
      <c r="F16" s="80"/>
      <c r="G16" s="80"/>
      <c r="H16" s="80"/>
      <c r="I16" s="79"/>
      <c r="L16" s="118"/>
      <c r="M16" s="118"/>
      <c r="N16" s="119"/>
      <c r="O16" s="119"/>
      <c r="P16" s="119"/>
      <c r="Q16" s="119"/>
      <c r="R16" s="119"/>
      <c r="S16" s="119"/>
      <c r="T16" s="119"/>
      <c r="U16" s="119"/>
    </row>
    <row r="17" spans="1:21" ht="15" customHeight="1" x14ac:dyDescent="0.2">
      <c r="A17" s="103" t="s">
        <v>21</v>
      </c>
      <c r="B17" s="80">
        <v>2024</v>
      </c>
      <c r="C17" s="80">
        <v>541</v>
      </c>
      <c r="D17" s="80">
        <v>519</v>
      </c>
      <c r="E17" s="80">
        <v>276</v>
      </c>
      <c r="F17" s="80">
        <v>212</v>
      </c>
      <c r="G17" s="80">
        <v>88</v>
      </c>
      <c r="H17" s="80">
        <v>27</v>
      </c>
      <c r="I17" s="79">
        <v>361</v>
      </c>
      <c r="L17" s="118"/>
      <c r="M17" s="118"/>
      <c r="N17" s="119"/>
      <c r="O17" s="119"/>
      <c r="P17" s="119"/>
      <c r="Q17" s="119"/>
      <c r="R17" s="119"/>
      <c r="S17" s="119"/>
      <c r="T17" s="119"/>
      <c r="U17" s="119"/>
    </row>
    <row r="18" spans="1:21" ht="15" customHeight="1" x14ac:dyDescent="0.2">
      <c r="A18" s="103" t="s">
        <v>22</v>
      </c>
      <c r="B18" s="80">
        <v>2100</v>
      </c>
      <c r="C18" s="80">
        <v>417</v>
      </c>
      <c r="D18" s="80">
        <v>569</v>
      </c>
      <c r="E18" s="80">
        <v>384</v>
      </c>
      <c r="F18" s="80">
        <v>318</v>
      </c>
      <c r="G18" s="80">
        <v>132</v>
      </c>
      <c r="H18" s="80">
        <v>41</v>
      </c>
      <c r="I18" s="79">
        <v>239</v>
      </c>
      <c r="L18" s="118"/>
      <c r="M18" s="118"/>
      <c r="N18" s="119"/>
      <c r="O18" s="119"/>
      <c r="P18" s="119"/>
      <c r="Q18" s="119"/>
      <c r="R18" s="119"/>
      <c r="S18" s="119"/>
      <c r="T18" s="119"/>
      <c r="U18" s="119"/>
    </row>
    <row r="19" spans="1:21" ht="15" customHeight="1" x14ac:dyDescent="0.2">
      <c r="A19" s="103" t="s">
        <v>23</v>
      </c>
      <c r="B19" s="80">
        <v>1488</v>
      </c>
      <c r="C19" s="80">
        <v>319</v>
      </c>
      <c r="D19" s="80">
        <v>418</v>
      </c>
      <c r="E19" s="80">
        <v>234</v>
      </c>
      <c r="F19" s="80">
        <v>197</v>
      </c>
      <c r="G19" s="80">
        <v>73</v>
      </c>
      <c r="H19" s="80">
        <v>13</v>
      </c>
      <c r="I19" s="79">
        <v>234</v>
      </c>
      <c r="L19" s="118"/>
      <c r="M19" s="118"/>
      <c r="N19" s="119"/>
      <c r="O19" s="119"/>
      <c r="P19" s="119"/>
      <c r="Q19" s="119"/>
      <c r="R19" s="119"/>
      <c r="S19" s="119"/>
      <c r="T19" s="119"/>
      <c r="U19" s="119"/>
    </row>
    <row r="20" spans="1:21" ht="15" customHeight="1" x14ac:dyDescent="0.2">
      <c r="A20" s="103" t="s">
        <v>24</v>
      </c>
      <c r="B20" s="80">
        <v>1701</v>
      </c>
      <c r="C20" s="80">
        <v>317</v>
      </c>
      <c r="D20" s="80">
        <v>476</v>
      </c>
      <c r="E20" s="80">
        <v>275</v>
      </c>
      <c r="F20" s="80">
        <v>244</v>
      </c>
      <c r="G20" s="80">
        <v>102</v>
      </c>
      <c r="H20" s="80">
        <v>31</v>
      </c>
      <c r="I20" s="79">
        <v>256</v>
      </c>
      <c r="L20" s="118"/>
      <c r="M20" s="118"/>
      <c r="N20" s="119"/>
      <c r="O20" s="119"/>
      <c r="P20" s="119"/>
      <c r="Q20" s="119"/>
      <c r="R20" s="119"/>
      <c r="S20" s="119"/>
      <c r="T20" s="119"/>
      <c r="U20" s="119"/>
    </row>
    <row r="21" spans="1:21" ht="15" customHeight="1" x14ac:dyDescent="0.2">
      <c r="A21" s="103" t="s">
        <v>25</v>
      </c>
      <c r="B21" s="80">
        <v>1208</v>
      </c>
      <c r="C21" s="80">
        <v>315</v>
      </c>
      <c r="D21" s="80">
        <v>346</v>
      </c>
      <c r="E21" s="80">
        <v>199</v>
      </c>
      <c r="F21" s="80">
        <v>153</v>
      </c>
      <c r="G21" s="80">
        <v>43</v>
      </c>
      <c r="H21" s="80">
        <v>14</v>
      </c>
      <c r="I21" s="79">
        <v>138</v>
      </c>
      <c r="L21" s="118"/>
      <c r="M21" s="118"/>
      <c r="N21" s="119"/>
      <c r="O21" s="119"/>
      <c r="P21" s="119"/>
      <c r="Q21" s="119"/>
      <c r="R21" s="119"/>
      <c r="S21" s="119"/>
      <c r="T21" s="119"/>
      <c r="U21" s="119"/>
    </row>
    <row r="22" spans="1:21" ht="15" customHeight="1" x14ac:dyDescent="0.2">
      <c r="A22" s="103" t="s">
        <v>26</v>
      </c>
      <c r="B22" s="80">
        <v>3221</v>
      </c>
      <c r="C22" s="80">
        <v>732</v>
      </c>
      <c r="D22" s="80">
        <v>863</v>
      </c>
      <c r="E22" s="80">
        <v>554</v>
      </c>
      <c r="F22" s="80">
        <v>483</v>
      </c>
      <c r="G22" s="80">
        <v>200</v>
      </c>
      <c r="H22" s="80">
        <v>72</v>
      </c>
      <c r="I22" s="79">
        <v>317</v>
      </c>
      <c r="L22" s="118"/>
      <c r="M22" s="118"/>
      <c r="N22" s="119"/>
      <c r="O22" s="119"/>
      <c r="P22" s="119"/>
      <c r="Q22" s="119"/>
      <c r="R22" s="119"/>
      <c r="S22" s="119"/>
      <c r="T22" s="119"/>
      <c r="U22" s="119"/>
    </row>
    <row r="23" spans="1:21" ht="15" customHeight="1" x14ac:dyDescent="0.2">
      <c r="A23" s="103" t="s">
        <v>27</v>
      </c>
      <c r="B23" s="80">
        <v>1855</v>
      </c>
      <c r="C23" s="80">
        <v>376</v>
      </c>
      <c r="D23" s="80">
        <v>487</v>
      </c>
      <c r="E23" s="80">
        <v>327</v>
      </c>
      <c r="F23" s="80">
        <v>300</v>
      </c>
      <c r="G23" s="80">
        <v>122</v>
      </c>
      <c r="H23" s="80">
        <v>26</v>
      </c>
      <c r="I23" s="79">
        <v>217</v>
      </c>
      <c r="L23" s="118"/>
      <c r="M23" s="118"/>
      <c r="N23" s="119"/>
      <c r="O23" s="119"/>
      <c r="P23" s="119"/>
      <c r="Q23" s="119"/>
      <c r="R23" s="119"/>
      <c r="S23" s="119"/>
      <c r="T23" s="119"/>
      <c r="U23" s="119"/>
    </row>
    <row r="24" spans="1:21" ht="15" customHeight="1" x14ac:dyDescent="0.2">
      <c r="A24" s="103" t="s">
        <v>28</v>
      </c>
      <c r="B24" s="80">
        <v>1618</v>
      </c>
      <c r="C24" s="80">
        <v>341</v>
      </c>
      <c r="D24" s="80">
        <v>429</v>
      </c>
      <c r="E24" s="80">
        <v>301</v>
      </c>
      <c r="F24" s="80">
        <v>241</v>
      </c>
      <c r="G24" s="80">
        <v>106</v>
      </c>
      <c r="H24" s="80">
        <v>46</v>
      </c>
      <c r="I24" s="79">
        <v>154</v>
      </c>
      <c r="L24" s="118"/>
      <c r="M24" s="118"/>
      <c r="N24" s="119"/>
      <c r="O24" s="119"/>
      <c r="P24" s="119"/>
      <c r="Q24" s="119"/>
      <c r="R24" s="119"/>
      <c r="S24" s="119"/>
      <c r="T24" s="119"/>
      <c r="U24" s="119"/>
    </row>
    <row r="25" spans="1:21" ht="15" customHeight="1" x14ac:dyDescent="0.2">
      <c r="A25" s="51" t="s">
        <v>29</v>
      </c>
      <c r="B25" s="78">
        <v>7020</v>
      </c>
      <c r="C25" s="78">
        <v>2472</v>
      </c>
      <c r="D25" s="78">
        <v>1435</v>
      </c>
      <c r="E25" s="78">
        <v>942</v>
      </c>
      <c r="F25" s="78">
        <v>788</v>
      </c>
      <c r="G25" s="78">
        <v>468</v>
      </c>
      <c r="H25" s="78">
        <v>113</v>
      </c>
      <c r="I25" s="77">
        <v>802</v>
      </c>
      <c r="L25" s="118"/>
      <c r="M25" s="118"/>
      <c r="N25" s="119"/>
      <c r="O25" s="119"/>
      <c r="P25" s="119"/>
      <c r="Q25" s="119"/>
      <c r="R25" s="119"/>
      <c r="S25" s="119"/>
      <c r="T25" s="119"/>
      <c r="U25" s="119"/>
    </row>
    <row r="26" spans="1:21" ht="15" customHeight="1" x14ac:dyDescent="0.2">
      <c r="A26" s="104" t="s">
        <v>30</v>
      </c>
      <c r="B26" s="80"/>
      <c r="C26" s="80"/>
      <c r="D26" s="80"/>
      <c r="E26" s="80"/>
      <c r="F26" s="80"/>
      <c r="G26" s="80"/>
      <c r="H26" s="80"/>
      <c r="I26" s="79"/>
      <c r="L26" s="118"/>
      <c r="M26" s="118"/>
      <c r="N26" s="119"/>
      <c r="O26" s="119"/>
      <c r="P26" s="119"/>
      <c r="Q26" s="119"/>
      <c r="R26" s="119"/>
      <c r="S26" s="119"/>
      <c r="T26" s="119"/>
      <c r="U26" s="119"/>
    </row>
    <row r="27" spans="1:21" ht="15" customHeight="1" x14ac:dyDescent="0.2">
      <c r="A27" s="103" t="s">
        <v>31</v>
      </c>
      <c r="B27" s="80">
        <v>7020</v>
      </c>
      <c r="C27" s="80">
        <v>2472</v>
      </c>
      <c r="D27" s="80">
        <v>1435</v>
      </c>
      <c r="E27" s="80">
        <v>942</v>
      </c>
      <c r="F27" s="80">
        <v>788</v>
      </c>
      <c r="G27" s="80">
        <v>468</v>
      </c>
      <c r="H27" s="80">
        <v>113</v>
      </c>
      <c r="I27" s="79">
        <v>802</v>
      </c>
      <c r="L27" s="118"/>
      <c r="M27" s="118"/>
      <c r="N27" s="119"/>
      <c r="O27" s="119"/>
      <c r="P27" s="119"/>
      <c r="Q27" s="119"/>
      <c r="R27" s="119"/>
      <c r="S27" s="119"/>
      <c r="T27" s="119"/>
      <c r="U27" s="119"/>
    </row>
    <row r="28" spans="1:21" ht="15" customHeight="1" x14ac:dyDescent="0.2">
      <c r="A28" s="51" t="s">
        <v>32</v>
      </c>
      <c r="B28" s="78">
        <f>SUM(B30:B36)</f>
        <v>11779</v>
      </c>
      <c r="C28" s="78">
        <f t="shared" ref="C28:I28" si="3">SUM(C30:C36)</f>
        <v>2434</v>
      </c>
      <c r="D28" s="78">
        <f t="shared" si="3"/>
        <v>3123</v>
      </c>
      <c r="E28" s="78">
        <f t="shared" si="3"/>
        <v>1903</v>
      </c>
      <c r="F28" s="78">
        <f t="shared" si="3"/>
        <v>1581</v>
      </c>
      <c r="G28" s="78">
        <f t="shared" si="3"/>
        <v>683</v>
      </c>
      <c r="H28" s="78">
        <f t="shared" si="3"/>
        <v>254</v>
      </c>
      <c r="I28" s="77">
        <f t="shared" si="3"/>
        <v>1801</v>
      </c>
      <c r="L28" s="118"/>
      <c r="M28" s="118"/>
      <c r="N28" s="119"/>
      <c r="O28" s="119"/>
      <c r="P28" s="119"/>
      <c r="Q28" s="119"/>
      <c r="R28" s="119"/>
      <c r="S28" s="119"/>
      <c r="T28" s="119"/>
      <c r="U28" s="119"/>
    </row>
    <row r="29" spans="1:21" ht="15" customHeight="1" x14ac:dyDescent="0.2">
      <c r="A29" s="104" t="s">
        <v>15</v>
      </c>
      <c r="B29" s="80"/>
      <c r="C29" s="80"/>
      <c r="D29" s="80"/>
      <c r="E29" s="80"/>
      <c r="F29" s="80"/>
      <c r="G29" s="80"/>
      <c r="H29" s="80"/>
      <c r="I29" s="79"/>
      <c r="L29" s="118"/>
      <c r="M29" s="118"/>
      <c r="N29" s="119"/>
      <c r="O29" s="119"/>
      <c r="P29" s="119"/>
      <c r="Q29" s="119"/>
      <c r="R29" s="119"/>
      <c r="S29" s="119"/>
      <c r="T29" s="119"/>
      <c r="U29" s="119"/>
    </row>
    <row r="30" spans="1:21" ht="15" customHeight="1" x14ac:dyDescent="0.2">
      <c r="A30" s="103" t="s">
        <v>33</v>
      </c>
      <c r="B30" s="80">
        <v>1583</v>
      </c>
      <c r="C30" s="80">
        <v>282</v>
      </c>
      <c r="D30" s="80">
        <v>400</v>
      </c>
      <c r="E30" s="80">
        <v>276</v>
      </c>
      <c r="F30" s="80">
        <v>199</v>
      </c>
      <c r="G30" s="80">
        <v>115</v>
      </c>
      <c r="H30" s="80">
        <v>51</v>
      </c>
      <c r="I30" s="79">
        <v>260</v>
      </c>
      <c r="L30" s="118"/>
      <c r="M30" s="118"/>
      <c r="N30" s="119"/>
      <c r="O30" s="119"/>
      <c r="P30" s="119"/>
      <c r="Q30" s="119"/>
      <c r="R30" s="119"/>
      <c r="S30" s="119"/>
      <c r="T30" s="119"/>
      <c r="U30" s="119"/>
    </row>
    <row r="31" spans="1:21" ht="15" customHeight="1" x14ac:dyDescent="0.2">
      <c r="A31" s="103" t="s">
        <v>34</v>
      </c>
      <c r="B31" s="80">
        <v>1669</v>
      </c>
      <c r="C31" s="80">
        <v>359</v>
      </c>
      <c r="D31" s="80">
        <v>469</v>
      </c>
      <c r="E31" s="80">
        <v>279</v>
      </c>
      <c r="F31" s="80">
        <v>193</v>
      </c>
      <c r="G31" s="80">
        <v>76</v>
      </c>
      <c r="H31" s="80">
        <v>24</v>
      </c>
      <c r="I31" s="79">
        <v>269</v>
      </c>
      <c r="L31" s="120"/>
      <c r="M31" s="120"/>
      <c r="N31" s="120"/>
      <c r="O31" s="120"/>
      <c r="P31" s="120"/>
      <c r="Q31" s="120"/>
      <c r="R31" s="120"/>
      <c r="S31" s="120"/>
      <c r="T31" s="120"/>
    </row>
    <row r="32" spans="1:21" ht="15" customHeight="1" x14ac:dyDescent="0.2">
      <c r="A32" s="103" t="s">
        <v>35</v>
      </c>
      <c r="B32" s="80">
        <v>1728</v>
      </c>
      <c r="C32" s="80">
        <v>319</v>
      </c>
      <c r="D32" s="80">
        <v>509</v>
      </c>
      <c r="E32" s="80">
        <v>301</v>
      </c>
      <c r="F32" s="80">
        <v>266</v>
      </c>
      <c r="G32" s="80">
        <v>86</v>
      </c>
      <c r="H32" s="80">
        <v>42</v>
      </c>
      <c r="I32" s="79">
        <v>205</v>
      </c>
    </row>
    <row r="33" spans="1:9" ht="15" customHeight="1" x14ac:dyDescent="0.2">
      <c r="A33" s="103" t="s">
        <v>36</v>
      </c>
      <c r="B33" s="80">
        <v>1782</v>
      </c>
      <c r="C33" s="69">
        <v>383</v>
      </c>
      <c r="D33" s="80">
        <v>513</v>
      </c>
      <c r="E33" s="80">
        <v>279</v>
      </c>
      <c r="F33" s="80">
        <v>223</v>
      </c>
      <c r="G33" s="80">
        <v>94</v>
      </c>
      <c r="H33" s="79">
        <v>19</v>
      </c>
      <c r="I33" s="79">
        <v>271</v>
      </c>
    </row>
    <row r="34" spans="1:9" ht="15" customHeight="1" x14ac:dyDescent="0.2">
      <c r="A34" s="103" t="s">
        <v>37</v>
      </c>
      <c r="B34" s="80">
        <v>1349</v>
      </c>
      <c r="C34" s="80">
        <v>253</v>
      </c>
      <c r="D34" s="80">
        <v>308</v>
      </c>
      <c r="E34" s="80">
        <v>201</v>
      </c>
      <c r="F34" s="80">
        <v>165</v>
      </c>
      <c r="G34" s="80">
        <v>85</v>
      </c>
      <c r="H34" s="80">
        <v>25</v>
      </c>
      <c r="I34" s="79">
        <v>312</v>
      </c>
    </row>
    <row r="35" spans="1:9" ht="15" customHeight="1" x14ac:dyDescent="0.2">
      <c r="A35" s="103" t="s">
        <v>38</v>
      </c>
      <c r="B35" s="80">
        <v>2982</v>
      </c>
      <c r="C35" s="80">
        <v>726</v>
      </c>
      <c r="D35" s="80">
        <v>788</v>
      </c>
      <c r="E35" s="80">
        <v>482</v>
      </c>
      <c r="F35" s="80">
        <v>435</v>
      </c>
      <c r="G35" s="80">
        <v>187</v>
      </c>
      <c r="H35" s="80">
        <v>73</v>
      </c>
      <c r="I35" s="79">
        <v>291</v>
      </c>
    </row>
    <row r="36" spans="1:9" ht="15" customHeight="1" x14ac:dyDescent="0.2">
      <c r="A36" s="103" t="s">
        <v>39</v>
      </c>
      <c r="B36" s="80">
        <v>686</v>
      </c>
      <c r="C36" s="80">
        <v>112</v>
      </c>
      <c r="D36" s="80">
        <v>136</v>
      </c>
      <c r="E36" s="80">
        <v>85</v>
      </c>
      <c r="F36" s="80">
        <v>100</v>
      </c>
      <c r="G36" s="80">
        <v>40</v>
      </c>
      <c r="H36" s="80">
        <v>20</v>
      </c>
      <c r="I36" s="79">
        <v>193</v>
      </c>
    </row>
    <row r="37" spans="1:9" x14ac:dyDescent="0.2">
      <c r="A37" s="4"/>
      <c r="B37" s="52"/>
      <c r="C37" s="52"/>
      <c r="D37" s="52"/>
      <c r="E37" s="52"/>
      <c r="F37" s="52"/>
      <c r="G37" s="52"/>
      <c r="H37" s="52"/>
      <c r="I37" s="52"/>
    </row>
    <row r="38" spans="1:9" ht="16.5" customHeight="1" x14ac:dyDescent="0.2">
      <c r="A38" s="147" t="s">
        <v>141</v>
      </c>
      <c r="B38" s="147"/>
      <c r="C38" s="147"/>
      <c r="D38" s="147"/>
      <c r="E38" s="147"/>
      <c r="F38" s="147"/>
      <c r="G38" s="147"/>
      <c r="H38" s="147"/>
      <c r="I38" s="147"/>
    </row>
    <row r="39" spans="1:9" x14ac:dyDescent="0.2">
      <c r="A39" s="6"/>
      <c r="B39" s="6"/>
      <c r="C39" s="6"/>
      <c r="D39" s="6"/>
      <c r="E39" s="6"/>
      <c r="F39" s="6"/>
      <c r="G39" s="6"/>
      <c r="H39" s="6"/>
      <c r="I39" s="6"/>
    </row>
  </sheetData>
  <mergeCells count="13">
    <mergeCell ref="A1:E1"/>
    <mergeCell ref="A2:B2"/>
    <mergeCell ref="H5:H6"/>
    <mergeCell ref="I5:I6"/>
    <mergeCell ref="A38:I38"/>
    <mergeCell ref="A4:A6"/>
    <mergeCell ref="B4:B6"/>
    <mergeCell ref="C4:I4"/>
    <mergeCell ref="C5:C6"/>
    <mergeCell ref="D5:D6"/>
    <mergeCell ref="E5:E6"/>
    <mergeCell ref="F5:F6"/>
    <mergeCell ref="G5:G6"/>
  </mergeCells>
  <hyperlinks>
    <hyperlink ref="K3" location="SPIS__TABLIC!A1" display="SPIS TABLIC" xr:uid="{00000000-0004-0000-0300-000000000000}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  <ignoredErrors>
    <ignoredError sqref="B15 C15:I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9"/>
  <sheetViews>
    <sheetView workbookViewId="0">
      <selection activeCell="K16" sqref="K16"/>
    </sheetView>
  </sheetViews>
  <sheetFormatPr defaultRowHeight="12.75" x14ac:dyDescent="0.2"/>
  <cols>
    <col min="1" max="1" width="25.7109375" style="1" customWidth="1"/>
    <col min="2" max="7" width="12.7109375" style="1" customWidth="1"/>
    <col min="8" max="8" width="9.7109375" style="1" customWidth="1"/>
    <col min="9" max="9" width="16.42578125" style="1" customWidth="1"/>
    <col min="10" max="10" width="9.7109375" style="1" customWidth="1"/>
    <col min="11" max="11" width="19.5703125" style="1" customWidth="1"/>
    <col min="12" max="1019" width="9.7109375" style="1" customWidth="1"/>
    <col min="1020" max="16384" width="9.140625" style="1"/>
  </cols>
  <sheetData>
    <row r="1" spans="1:17" x14ac:dyDescent="0.2">
      <c r="A1" s="130" t="s">
        <v>137</v>
      </c>
      <c r="B1" s="130"/>
      <c r="C1" s="130"/>
      <c r="D1" s="130"/>
      <c r="E1" s="130"/>
      <c r="F1" s="130"/>
      <c r="G1" s="130"/>
    </row>
    <row r="2" spans="1:17" x14ac:dyDescent="0.2">
      <c r="A2" s="131" t="s">
        <v>116</v>
      </c>
      <c r="B2" s="131"/>
      <c r="C2" s="124"/>
      <c r="D2" s="124"/>
      <c r="E2" s="124"/>
      <c r="F2" s="124"/>
      <c r="G2" s="124"/>
    </row>
    <row r="3" spans="1:17" ht="13.5" thickBot="1" x14ac:dyDescent="0.25">
      <c r="I3" s="2" t="s">
        <v>0</v>
      </c>
    </row>
    <row r="4" spans="1:17" ht="15" customHeight="1" x14ac:dyDescent="0.2">
      <c r="A4" s="132" t="s">
        <v>120</v>
      </c>
      <c r="B4" s="148" t="s">
        <v>7</v>
      </c>
      <c r="C4" s="138" t="s">
        <v>51</v>
      </c>
      <c r="D4" s="151"/>
      <c r="E4" s="151"/>
      <c r="F4" s="151"/>
      <c r="G4" s="151"/>
      <c r="J4" s="116"/>
      <c r="K4" s="116"/>
      <c r="L4" s="117"/>
      <c r="M4" s="117"/>
      <c r="N4" s="117"/>
      <c r="O4" s="117"/>
      <c r="P4" s="117"/>
      <c r="Q4" s="117"/>
    </row>
    <row r="5" spans="1:17" ht="15" customHeight="1" x14ac:dyDescent="0.2">
      <c r="A5" s="133"/>
      <c r="B5" s="137"/>
      <c r="C5" s="140" t="s">
        <v>113</v>
      </c>
      <c r="D5" s="137" t="s">
        <v>52</v>
      </c>
      <c r="E5" s="137" t="s">
        <v>53</v>
      </c>
      <c r="F5" s="137" t="s">
        <v>54</v>
      </c>
      <c r="G5" s="141" t="s">
        <v>55</v>
      </c>
      <c r="J5" s="116"/>
      <c r="K5" s="116"/>
      <c r="L5" s="117"/>
      <c r="M5" s="117"/>
      <c r="N5" s="117"/>
      <c r="O5" s="117"/>
      <c r="P5" s="117"/>
      <c r="Q5" s="117"/>
    </row>
    <row r="6" spans="1:17" ht="8.25" customHeight="1" thickBot="1" x14ac:dyDescent="0.25">
      <c r="A6" s="134"/>
      <c r="B6" s="137"/>
      <c r="C6" s="140"/>
      <c r="D6" s="137"/>
      <c r="E6" s="137"/>
      <c r="F6" s="137"/>
      <c r="G6" s="142"/>
      <c r="J6" s="116"/>
      <c r="K6" s="116"/>
      <c r="L6" s="117"/>
      <c r="M6" s="117"/>
      <c r="N6" s="117"/>
      <c r="O6" s="117"/>
      <c r="P6" s="117"/>
      <c r="Q6" s="117"/>
    </row>
    <row r="7" spans="1:17" ht="15" customHeight="1" x14ac:dyDescent="0.2">
      <c r="A7" s="126" t="s">
        <v>13</v>
      </c>
      <c r="B7" s="81">
        <f>+B8+B15+B25+B28</f>
        <v>44968</v>
      </c>
      <c r="C7" s="81">
        <f t="shared" ref="C7:G7" si="0">+C8+C15+C25+C28</f>
        <v>13109</v>
      </c>
      <c r="D7" s="81">
        <f t="shared" si="0"/>
        <v>6886</v>
      </c>
      <c r="E7" s="81">
        <f t="shared" si="0"/>
        <v>8263</v>
      </c>
      <c r="F7" s="81">
        <f t="shared" si="0"/>
        <v>7210</v>
      </c>
      <c r="G7" s="81">
        <f t="shared" si="0"/>
        <v>9500</v>
      </c>
      <c r="J7" s="116"/>
      <c r="K7" s="116"/>
      <c r="L7" s="117"/>
      <c r="M7" s="117"/>
      <c r="N7" s="117"/>
      <c r="O7" s="117"/>
      <c r="P7" s="117"/>
      <c r="Q7" s="117"/>
    </row>
    <row r="8" spans="1:17" ht="15" customHeight="1" x14ac:dyDescent="0.2">
      <c r="A8" s="51" t="s">
        <v>14</v>
      </c>
      <c r="B8" s="77">
        <f>SUM(B9:B14)</f>
        <v>10954</v>
      </c>
      <c r="C8" s="77">
        <f t="shared" ref="C8:G8" si="1">SUM(C9:C14)</f>
        <v>3101</v>
      </c>
      <c r="D8" s="77">
        <f t="shared" si="1"/>
        <v>1621</v>
      </c>
      <c r="E8" s="77">
        <f t="shared" si="1"/>
        <v>1962</v>
      </c>
      <c r="F8" s="77">
        <f t="shared" si="1"/>
        <v>1787</v>
      </c>
      <c r="G8" s="77">
        <f t="shared" si="1"/>
        <v>2483</v>
      </c>
      <c r="J8" s="118"/>
      <c r="K8" s="118"/>
      <c r="L8" s="119"/>
      <c r="M8" s="119"/>
      <c r="N8" s="119"/>
      <c r="O8" s="119"/>
      <c r="P8" s="119"/>
      <c r="Q8" s="119"/>
    </row>
    <row r="9" spans="1:17" ht="15" customHeight="1" x14ac:dyDescent="0.2">
      <c r="A9" s="104" t="s">
        <v>15</v>
      </c>
      <c r="B9" s="79"/>
      <c r="C9" s="80"/>
      <c r="D9" s="80"/>
      <c r="E9" s="80"/>
      <c r="F9" s="80"/>
      <c r="G9" s="47"/>
      <c r="J9" s="118"/>
      <c r="K9" s="118"/>
      <c r="L9" s="119"/>
      <c r="M9" s="119"/>
      <c r="N9" s="119"/>
      <c r="O9" s="119"/>
      <c r="P9" s="119"/>
      <c r="Q9" s="119"/>
    </row>
    <row r="10" spans="1:17" ht="15" customHeight="1" x14ac:dyDescent="0.2">
      <c r="A10" s="103" t="s">
        <v>16</v>
      </c>
      <c r="B10" s="80">
        <v>2510</v>
      </c>
      <c r="C10" s="80">
        <v>495</v>
      </c>
      <c r="D10" s="80">
        <v>327</v>
      </c>
      <c r="E10" s="80">
        <v>438</v>
      </c>
      <c r="F10" s="80">
        <v>425</v>
      </c>
      <c r="G10" s="79">
        <v>825</v>
      </c>
      <c r="J10" s="118"/>
      <c r="K10" s="118"/>
      <c r="L10" s="119"/>
      <c r="M10" s="119"/>
      <c r="N10" s="119"/>
      <c r="O10" s="119"/>
      <c r="P10" s="119"/>
      <c r="Q10" s="119"/>
    </row>
    <row r="11" spans="1:17" ht="15" customHeight="1" x14ac:dyDescent="0.2">
      <c r="A11" s="103" t="s">
        <v>17</v>
      </c>
      <c r="B11" s="80">
        <v>953</v>
      </c>
      <c r="C11" s="80">
        <v>434</v>
      </c>
      <c r="D11" s="80">
        <v>182</v>
      </c>
      <c r="E11" s="80">
        <v>174</v>
      </c>
      <c r="F11" s="80">
        <v>102</v>
      </c>
      <c r="G11" s="79">
        <v>61</v>
      </c>
      <c r="J11" s="118"/>
      <c r="K11" s="118"/>
      <c r="L11" s="119"/>
      <c r="M11" s="119"/>
      <c r="N11" s="119"/>
      <c r="O11" s="119"/>
      <c r="P11" s="119"/>
      <c r="Q11" s="119"/>
    </row>
    <row r="12" spans="1:17" ht="15" customHeight="1" x14ac:dyDescent="0.2">
      <c r="A12" s="103" t="s">
        <v>18</v>
      </c>
      <c r="B12" s="80">
        <v>2382</v>
      </c>
      <c r="C12" s="80">
        <v>624</v>
      </c>
      <c r="D12" s="80">
        <v>334</v>
      </c>
      <c r="E12" s="80">
        <v>424</v>
      </c>
      <c r="F12" s="80">
        <v>407</v>
      </c>
      <c r="G12" s="79">
        <v>593</v>
      </c>
      <c r="J12" s="118"/>
      <c r="K12" s="118"/>
      <c r="L12" s="119"/>
      <c r="M12" s="119"/>
      <c r="N12" s="119"/>
      <c r="O12" s="119"/>
      <c r="P12" s="119"/>
      <c r="Q12" s="119"/>
    </row>
    <row r="13" spans="1:17" ht="15" customHeight="1" x14ac:dyDescent="0.2">
      <c r="A13" s="103" t="s">
        <v>19</v>
      </c>
      <c r="B13" s="80">
        <v>2416</v>
      </c>
      <c r="C13" s="80">
        <v>685</v>
      </c>
      <c r="D13" s="80">
        <v>336</v>
      </c>
      <c r="E13" s="80">
        <v>468</v>
      </c>
      <c r="F13" s="80">
        <v>418</v>
      </c>
      <c r="G13" s="79">
        <v>509</v>
      </c>
      <c r="J13" s="118"/>
      <c r="K13" s="118"/>
      <c r="L13" s="119"/>
      <c r="M13" s="119"/>
      <c r="N13" s="119"/>
      <c r="O13" s="119"/>
      <c r="P13" s="119"/>
      <c r="Q13" s="119"/>
    </row>
    <row r="14" spans="1:17" ht="15" customHeight="1" x14ac:dyDescent="0.2">
      <c r="A14" s="103" t="s">
        <v>20</v>
      </c>
      <c r="B14" s="80">
        <v>2693</v>
      </c>
      <c r="C14" s="80">
        <v>863</v>
      </c>
      <c r="D14" s="80">
        <v>442</v>
      </c>
      <c r="E14" s="80">
        <v>458</v>
      </c>
      <c r="F14" s="80">
        <v>435</v>
      </c>
      <c r="G14" s="79">
        <v>495</v>
      </c>
      <c r="J14" s="118"/>
      <c r="K14" s="118"/>
      <c r="L14" s="119"/>
      <c r="M14" s="119"/>
      <c r="N14" s="119"/>
      <c r="O14" s="119"/>
      <c r="P14" s="119"/>
      <c r="Q14" s="119"/>
    </row>
    <row r="15" spans="1:17" ht="25.5" x14ac:dyDescent="0.2">
      <c r="A15" s="51" t="s">
        <v>50</v>
      </c>
      <c r="B15" s="78">
        <f>SUM(B17:B24)</f>
        <v>15215</v>
      </c>
      <c r="C15" s="78">
        <f t="shared" ref="C15:G15" si="2">SUM(C17:C24)</f>
        <v>4007</v>
      </c>
      <c r="D15" s="78">
        <f t="shared" si="2"/>
        <v>2328</v>
      </c>
      <c r="E15" s="78">
        <f t="shared" si="2"/>
        <v>2837</v>
      </c>
      <c r="F15" s="78">
        <f t="shared" si="2"/>
        <v>2585</v>
      </c>
      <c r="G15" s="77">
        <f t="shared" si="2"/>
        <v>3458</v>
      </c>
      <c r="J15" s="118"/>
      <c r="K15" s="118"/>
      <c r="L15" s="119"/>
      <c r="M15" s="119"/>
      <c r="N15" s="119"/>
      <c r="O15" s="119"/>
      <c r="P15" s="119"/>
      <c r="Q15" s="119"/>
    </row>
    <row r="16" spans="1:17" ht="15" customHeight="1" x14ac:dyDescent="0.2">
      <c r="A16" s="104" t="s">
        <v>15</v>
      </c>
      <c r="B16" s="80"/>
      <c r="C16" s="80"/>
      <c r="D16" s="80"/>
      <c r="E16" s="80"/>
      <c r="F16" s="80"/>
      <c r="G16" s="79"/>
      <c r="J16" s="118"/>
      <c r="K16" s="118"/>
      <c r="L16" s="119"/>
      <c r="M16" s="119"/>
      <c r="N16" s="119"/>
      <c r="O16" s="119"/>
      <c r="P16" s="119"/>
      <c r="Q16" s="119"/>
    </row>
    <row r="17" spans="1:17" ht="15" customHeight="1" x14ac:dyDescent="0.2">
      <c r="A17" s="103" t="s">
        <v>21</v>
      </c>
      <c r="B17" s="80">
        <v>2024</v>
      </c>
      <c r="C17" s="80">
        <v>551</v>
      </c>
      <c r="D17" s="80">
        <v>293</v>
      </c>
      <c r="E17" s="80">
        <v>357</v>
      </c>
      <c r="F17" s="80">
        <v>307</v>
      </c>
      <c r="G17" s="79">
        <v>516</v>
      </c>
      <c r="J17" s="118"/>
      <c r="K17" s="118"/>
      <c r="L17" s="119"/>
      <c r="M17" s="119"/>
      <c r="N17" s="119"/>
      <c r="O17" s="119"/>
      <c r="P17" s="119"/>
      <c r="Q17" s="119"/>
    </row>
    <row r="18" spans="1:17" ht="15" customHeight="1" x14ac:dyDescent="0.2">
      <c r="A18" s="103" t="s">
        <v>22</v>
      </c>
      <c r="B18" s="80">
        <v>2100</v>
      </c>
      <c r="C18" s="80">
        <v>524</v>
      </c>
      <c r="D18" s="80">
        <v>337</v>
      </c>
      <c r="E18" s="80">
        <v>418</v>
      </c>
      <c r="F18" s="80">
        <v>410</v>
      </c>
      <c r="G18" s="79">
        <v>411</v>
      </c>
      <c r="J18" s="118"/>
      <c r="K18" s="118"/>
      <c r="L18" s="119"/>
      <c r="M18" s="119"/>
      <c r="N18" s="119"/>
      <c r="O18" s="119"/>
      <c r="P18" s="119"/>
      <c r="Q18" s="119"/>
    </row>
    <row r="19" spans="1:17" ht="15" customHeight="1" x14ac:dyDescent="0.2">
      <c r="A19" s="103" t="s">
        <v>23</v>
      </c>
      <c r="B19" s="80">
        <v>1488</v>
      </c>
      <c r="C19" s="80">
        <v>371</v>
      </c>
      <c r="D19" s="80">
        <v>218</v>
      </c>
      <c r="E19" s="80">
        <v>267</v>
      </c>
      <c r="F19" s="80">
        <v>256</v>
      </c>
      <c r="G19" s="79">
        <v>376</v>
      </c>
      <c r="J19" s="118"/>
      <c r="K19" s="118"/>
      <c r="L19" s="119"/>
      <c r="M19" s="119"/>
      <c r="N19" s="119"/>
      <c r="O19" s="119"/>
      <c r="P19" s="119"/>
      <c r="Q19" s="119"/>
    </row>
    <row r="20" spans="1:17" ht="15" customHeight="1" x14ac:dyDescent="0.2">
      <c r="A20" s="103" t="s">
        <v>24</v>
      </c>
      <c r="B20" s="80">
        <v>1701</v>
      </c>
      <c r="C20" s="80">
        <v>455</v>
      </c>
      <c r="D20" s="80">
        <v>291</v>
      </c>
      <c r="E20" s="80">
        <v>348</v>
      </c>
      <c r="F20" s="80">
        <v>288</v>
      </c>
      <c r="G20" s="79">
        <v>319</v>
      </c>
      <c r="J20" s="118"/>
      <c r="K20" s="118"/>
      <c r="L20" s="119"/>
      <c r="M20" s="119"/>
      <c r="N20" s="119"/>
      <c r="O20" s="119"/>
      <c r="P20" s="119"/>
      <c r="Q20" s="119"/>
    </row>
    <row r="21" spans="1:17" ht="15" customHeight="1" x14ac:dyDescent="0.2">
      <c r="A21" s="103" t="s">
        <v>25</v>
      </c>
      <c r="B21" s="80">
        <v>1208</v>
      </c>
      <c r="C21" s="80">
        <v>341</v>
      </c>
      <c r="D21" s="80">
        <v>165</v>
      </c>
      <c r="E21" s="80">
        <v>225</v>
      </c>
      <c r="F21" s="80">
        <v>195</v>
      </c>
      <c r="G21" s="79">
        <v>282</v>
      </c>
      <c r="J21" s="118"/>
      <c r="K21" s="118"/>
      <c r="L21" s="119"/>
      <c r="M21" s="119"/>
      <c r="N21" s="119"/>
      <c r="O21" s="119"/>
      <c r="P21" s="119"/>
      <c r="Q21" s="119"/>
    </row>
    <row r="22" spans="1:17" ht="15" customHeight="1" x14ac:dyDescent="0.2">
      <c r="A22" s="103" t="s">
        <v>26</v>
      </c>
      <c r="B22" s="80">
        <v>3221</v>
      </c>
      <c r="C22" s="80">
        <v>811</v>
      </c>
      <c r="D22" s="80">
        <v>498</v>
      </c>
      <c r="E22" s="80">
        <v>560</v>
      </c>
      <c r="F22" s="80">
        <v>520</v>
      </c>
      <c r="G22" s="79">
        <v>832</v>
      </c>
      <c r="J22" s="118"/>
      <c r="K22" s="118"/>
      <c r="L22" s="119"/>
      <c r="M22" s="119"/>
      <c r="N22" s="119"/>
      <c r="O22" s="119"/>
      <c r="P22" s="119"/>
      <c r="Q22" s="119"/>
    </row>
    <row r="23" spans="1:17" ht="15" customHeight="1" x14ac:dyDescent="0.2">
      <c r="A23" s="103" t="s">
        <v>27</v>
      </c>
      <c r="B23" s="80">
        <v>1855</v>
      </c>
      <c r="C23" s="80">
        <v>475</v>
      </c>
      <c r="D23" s="80">
        <v>289</v>
      </c>
      <c r="E23" s="80">
        <v>361</v>
      </c>
      <c r="F23" s="80">
        <v>324</v>
      </c>
      <c r="G23" s="79">
        <v>406</v>
      </c>
      <c r="J23" s="118"/>
      <c r="K23" s="118"/>
      <c r="L23" s="119"/>
      <c r="M23" s="119"/>
      <c r="N23" s="119"/>
      <c r="O23" s="119"/>
      <c r="P23" s="119"/>
      <c r="Q23" s="119"/>
    </row>
    <row r="24" spans="1:17" ht="15" customHeight="1" x14ac:dyDescent="0.2">
      <c r="A24" s="103" t="s">
        <v>28</v>
      </c>
      <c r="B24" s="80">
        <v>1618</v>
      </c>
      <c r="C24" s="80">
        <v>479</v>
      </c>
      <c r="D24" s="80">
        <v>237</v>
      </c>
      <c r="E24" s="80">
        <v>301</v>
      </c>
      <c r="F24" s="80">
        <v>285</v>
      </c>
      <c r="G24" s="79">
        <v>316</v>
      </c>
      <c r="J24" s="118"/>
      <c r="K24" s="118"/>
      <c r="L24" s="119"/>
      <c r="M24" s="119"/>
      <c r="N24" s="119"/>
      <c r="O24" s="119"/>
      <c r="P24" s="119"/>
      <c r="Q24" s="119"/>
    </row>
    <row r="25" spans="1:17" ht="15" customHeight="1" x14ac:dyDescent="0.2">
      <c r="A25" s="51" t="s">
        <v>29</v>
      </c>
      <c r="B25" s="78">
        <v>7020</v>
      </c>
      <c r="C25" s="78">
        <v>2409</v>
      </c>
      <c r="D25" s="78">
        <v>1135</v>
      </c>
      <c r="E25" s="78">
        <v>1311</v>
      </c>
      <c r="F25" s="78">
        <v>1090</v>
      </c>
      <c r="G25" s="77">
        <v>1075</v>
      </c>
      <c r="J25" s="118"/>
      <c r="K25" s="118"/>
      <c r="L25" s="119"/>
      <c r="M25" s="119"/>
      <c r="N25" s="119"/>
      <c r="O25" s="119"/>
      <c r="P25" s="119"/>
      <c r="Q25" s="119"/>
    </row>
    <row r="26" spans="1:17" ht="15" customHeight="1" x14ac:dyDescent="0.2">
      <c r="A26" s="104" t="s">
        <v>30</v>
      </c>
      <c r="B26" s="80"/>
      <c r="C26" s="80"/>
      <c r="D26" s="80"/>
      <c r="E26" s="80"/>
      <c r="F26" s="80"/>
      <c r="G26" s="79"/>
      <c r="J26" s="118"/>
      <c r="K26" s="118"/>
      <c r="L26" s="119"/>
      <c r="M26" s="119"/>
      <c r="N26" s="119"/>
      <c r="O26" s="119"/>
      <c r="P26" s="119"/>
      <c r="Q26" s="119"/>
    </row>
    <row r="27" spans="1:17" ht="15" customHeight="1" x14ac:dyDescent="0.2">
      <c r="A27" s="103" t="s">
        <v>31</v>
      </c>
      <c r="B27" s="80">
        <v>7020</v>
      </c>
      <c r="C27" s="80">
        <v>2409</v>
      </c>
      <c r="D27" s="80">
        <v>1135</v>
      </c>
      <c r="E27" s="80">
        <v>1311</v>
      </c>
      <c r="F27" s="80">
        <v>1090</v>
      </c>
      <c r="G27" s="79">
        <v>1075</v>
      </c>
      <c r="H27" s="23"/>
      <c r="J27" s="118"/>
      <c r="K27" s="118"/>
      <c r="L27" s="119"/>
      <c r="M27" s="119"/>
      <c r="N27" s="119"/>
      <c r="O27" s="119"/>
      <c r="P27" s="119"/>
      <c r="Q27" s="119"/>
    </row>
    <row r="28" spans="1:17" ht="15" customHeight="1" x14ac:dyDescent="0.2">
      <c r="A28" s="51" t="s">
        <v>32</v>
      </c>
      <c r="B28" s="78">
        <f>SUM(B30:B36)</f>
        <v>11779</v>
      </c>
      <c r="C28" s="78">
        <f t="shared" ref="C28:G28" si="3">SUM(C30:C36)</f>
        <v>3592</v>
      </c>
      <c r="D28" s="78">
        <f t="shared" si="3"/>
        <v>1802</v>
      </c>
      <c r="E28" s="78">
        <f t="shared" si="3"/>
        <v>2153</v>
      </c>
      <c r="F28" s="78">
        <f t="shared" si="3"/>
        <v>1748</v>
      </c>
      <c r="G28" s="77">
        <f t="shared" si="3"/>
        <v>2484</v>
      </c>
      <c r="J28" s="118"/>
      <c r="K28" s="118"/>
      <c r="L28" s="119"/>
      <c r="M28" s="119"/>
      <c r="N28" s="119"/>
      <c r="O28" s="119"/>
      <c r="P28" s="119"/>
      <c r="Q28" s="119"/>
    </row>
    <row r="29" spans="1:17" ht="15" customHeight="1" x14ac:dyDescent="0.2">
      <c r="A29" s="104" t="s">
        <v>15</v>
      </c>
      <c r="B29" s="80"/>
      <c r="C29" s="80"/>
      <c r="D29" s="80"/>
      <c r="E29" s="80"/>
      <c r="F29" s="80"/>
      <c r="G29" s="79"/>
      <c r="J29" s="118"/>
      <c r="K29" s="118"/>
      <c r="L29" s="119"/>
      <c r="M29" s="119"/>
      <c r="N29" s="119"/>
      <c r="O29" s="119"/>
      <c r="P29" s="119"/>
      <c r="Q29" s="119"/>
    </row>
    <row r="30" spans="1:17" ht="15" customHeight="1" x14ac:dyDescent="0.2">
      <c r="A30" s="103" t="s">
        <v>33</v>
      </c>
      <c r="B30" s="80">
        <v>1583</v>
      </c>
      <c r="C30" s="80">
        <v>539</v>
      </c>
      <c r="D30" s="80">
        <v>345</v>
      </c>
      <c r="E30" s="80">
        <v>366</v>
      </c>
      <c r="F30" s="80">
        <v>215</v>
      </c>
      <c r="G30" s="79">
        <v>118</v>
      </c>
    </row>
    <row r="31" spans="1:17" ht="15" customHeight="1" x14ac:dyDescent="0.2">
      <c r="A31" s="103" t="s">
        <v>34</v>
      </c>
      <c r="B31" s="80">
        <v>1669</v>
      </c>
      <c r="C31" s="80">
        <v>635</v>
      </c>
      <c r="D31" s="80">
        <v>263</v>
      </c>
      <c r="E31" s="80">
        <v>283</v>
      </c>
      <c r="F31" s="80">
        <v>222</v>
      </c>
      <c r="G31" s="79">
        <v>266</v>
      </c>
    </row>
    <row r="32" spans="1:17" ht="15" customHeight="1" x14ac:dyDescent="0.2">
      <c r="A32" s="103" t="s">
        <v>35</v>
      </c>
      <c r="B32" s="80">
        <v>1728</v>
      </c>
      <c r="C32" s="80">
        <v>493</v>
      </c>
      <c r="D32" s="80">
        <v>219</v>
      </c>
      <c r="E32" s="80">
        <v>258</v>
      </c>
      <c r="F32" s="80">
        <v>264</v>
      </c>
      <c r="G32" s="79">
        <v>494</v>
      </c>
    </row>
    <row r="33" spans="1:7" ht="15" customHeight="1" x14ac:dyDescent="0.2">
      <c r="A33" s="103" t="s">
        <v>36</v>
      </c>
      <c r="B33" s="80">
        <v>1782</v>
      </c>
      <c r="C33" s="80">
        <v>472</v>
      </c>
      <c r="D33" s="80">
        <v>255</v>
      </c>
      <c r="E33" s="80">
        <v>254</v>
      </c>
      <c r="F33" s="80">
        <v>280</v>
      </c>
      <c r="G33" s="79">
        <v>521</v>
      </c>
    </row>
    <row r="34" spans="1:7" ht="15" customHeight="1" x14ac:dyDescent="0.2">
      <c r="A34" s="103" t="s">
        <v>37</v>
      </c>
      <c r="B34" s="80">
        <v>1349</v>
      </c>
      <c r="C34" s="80">
        <v>417</v>
      </c>
      <c r="D34" s="80">
        <v>249</v>
      </c>
      <c r="E34" s="80">
        <v>285</v>
      </c>
      <c r="F34" s="80">
        <v>193</v>
      </c>
      <c r="G34" s="79">
        <v>205</v>
      </c>
    </row>
    <row r="35" spans="1:7" ht="15" customHeight="1" x14ac:dyDescent="0.2">
      <c r="A35" s="103" t="s">
        <v>38</v>
      </c>
      <c r="B35" s="80">
        <v>2982</v>
      </c>
      <c r="C35" s="80">
        <v>781</v>
      </c>
      <c r="D35" s="80">
        <v>378</v>
      </c>
      <c r="E35" s="80">
        <v>568</v>
      </c>
      <c r="F35" s="80">
        <v>480</v>
      </c>
      <c r="G35" s="79">
        <v>775</v>
      </c>
    </row>
    <row r="36" spans="1:7" ht="15" customHeight="1" x14ac:dyDescent="0.2">
      <c r="A36" s="103" t="s">
        <v>39</v>
      </c>
      <c r="B36" s="80">
        <v>686</v>
      </c>
      <c r="C36" s="80">
        <v>255</v>
      </c>
      <c r="D36" s="80">
        <v>93</v>
      </c>
      <c r="E36" s="80">
        <v>139</v>
      </c>
      <c r="F36" s="80">
        <v>94</v>
      </c>
      <c r="G36" s="79">
        <v>105</v>
      </c>
    </row>
    <row r="37" spans="1:7" x14ac:dyDescent="0.2">
      <c r="A37" s="4"/>
      <c r="B37" s="5"/>
      <c r="C37" s="5"/>
      <c r="D37" s="5"/>
      <c r="E37" s="5"/>
      <c r="F37" s="5"/>
      <c r="G37" s="5"/>
    </row>
    <row r="38" spans="1:7" ht="24" customHeight="1" x14ac:dyDescent="0.2">
      <c r="A38" s="152" t="s">
        <v>142</v>
      </c>
      <c r="B38" s="152"/>
      <c r="C38" s="152"/>
      <c r="D38" s="152"/>
      <c r="E38" s="152"/>
      <c r="F38" s="152"/>
      <c r="G38" s="152"/>
    </row>
    <row r="39" spans="1:7" x14ac:dyDescent="0.2">
      <c r="A39" s="150"/>
      <c r="B39" s="150"/>
      <c r="C39" s="150"/>
      <c r="D39" s="150"/>
      <c r="E39" s="150"/>
      <c r="F39" s="150"/>
      <c r="G39" s="150"/>
    </row>
  </sheetData>
  <mergeCells count="12">
    <mergeCell ref="A1:G1"/>
    <mergeCell ref="A2:B2"/>
    <mergeCell ref="G5:G6"/>
    <mergeCell ref="A39:G39"/>
    <mergeCell ref="C4:G4"/>
    <mergeCell ref="A38:G38"/>
    <mergeCell ref="A4:A6"/>
    <mergeCell ref="B4:B6"/>
    <mergeCell ref="C5:C6"/>
    <mergeCell ref="D5:D6"/>
    <mergeCell ref="E5:E6"/>
    <mergeCell ref="F5:F6"/>
  </mergeCells>
  <hyperlinks>
    <hyperlink ref="I3" location="SPIS__TABLIC!A1" display="SPIS TABLIC" xr:uid="{00000000-0004-0000-0400-000000000000}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  <ignoredErrors>
    <ignoredError sqref="B15:G1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4"/>
  <sheetViews>
    <sheetView zoomScaleNormal="100" workbookViewId="0">
      <selection activeCell="K15" sqref="K15"/>
    </sheetView>
  </sheetViews>
  <sheetFormatPr defaultRowHeight="12.75" x14ac:dyDescent="0.2"/>
  <cols>
    <col min="1" max="1" width="25.7109375" style="1" customWidth="1"/>
    <col min="2" max="8" width="15.7109375" style="1" customWidth="1"/>
    <col min="9" max="9" width="9.7109375" style="1" customWidth="1"/>
    <col min="10" max="10" width="18" style="1" customWidth="1"/>
    <col min="11" max="11" width="9.7109375" style="65" customWidth="1"/>
    <col min="12" max="12" width="15.140625" style="65" customWidth="1"/>
    <col min="13" max="23" width="9.7109375" style="65" customWidth="1"/>
    <col min="24" max="1021" width="9.7109375" style="1" customWidth="1"/>
    <col min="1022" max="16384" width="9.140625" style="1"/>
  </cols>
  <sheetData>
    <row r="1" spans="1:23" ht="15" x14ac:dyDescent="0.2">
      <c r="A1" s="130" t="s">
        <v>138</v>
      </c>
      <c r="B1" s="130"/>
      <c r="C1" s="130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ht="15" x14ac:dyDescent="0.2">
      <c r="A2" s="131" t="s">
        <v>116</v>
      </c>
      <c r="B2" s="131"/>
      <c r="C2" s="125"/>
      <c r="K2" s="61"/>
      <c r="L2" s="61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3" ht="15.75" thickBot="1" x14ac:dyDescent="0.25">
      <c r="J3" s="2" t="s">
        <v>0</v>
      </c>
      <c r="K3" s="61"/>
      <c r="L3" s="61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1:23" ht="64.5" thickBot="1" x14ac:dyDescent="0.25">
      <c r="A4" s="16" t="s">
        <v>120</v>
      </c>
      <c r="B4" s="48" t="s">
        <v>56</v>
      </c>
      <c r="C4" s="48" t="s">
        <v>103</v>
      </c>
      <c r="D4" s="48" t="s">
        <v>58</v>
      </c>
      <c r="E4" s="48" t="s">
        <v>59</v>
      </c>
      <c r="F4" s="48" t="s">
        <v>60</v>
      </c>
      <c r="G4" s="53" t="s">
        <v>61</v>
      </c>
      <c r="H4" s="54" t="s">
        <v>62</v>
      </c>
      <c r="K4" s="61"/>
      <c r="L4" s="61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1:23" ht="15" x14ac:dyDescent="0.25">
      <c r="A5" s="126" t="s">
        <v>13</v>
      </c>
      <c r="B5" s="82">
        <v>18277</v>
      </c>
      <c r="C5" s="34">
        <v>1492</v>
      </c>
      <c r="D5" s="34">
        <v>711</v>
      </c>
      <c r="E5" s="34">
        <v>16080</v>
      </c>
      <c r="F5" s="34">
        <v>8660</v>
      </c>
      <c r="G5" s="34">
        <v>38948</v>
      </c>
      <c r="H5" s="35">
        <v>6236</v>
      </c>
      <c r="K5" s="63"/>
      <c r="L5" s="63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5" x14ac:dyDescent="0.25">
      <c r="A6" s="51" t="s">
        <v>14</v>
      </c>
      <c r="B6" s="36">
        <v>4620</v>
      </c>
      <c r="C6" s="36">
        <v>346</v>
      </c>
      <c r="D6" s="36">
        <v>155</v>
      </c>
      <c r="E6" s="36">
        <v>4203</v>
      </c>
      <c r="F6" s="36">
        <v>1737</v>
      </c>
      <c r="G6" s="36">
        <v>9254</v>
      </c>
      <c r="H6" s="37">
        <v>1373</v>
      </c>
      <c r="K6" s="63"/>
      <c r="L6" s="63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</row>
    <row r="7" spans="1:23" ht="15" customHeight="1" x14ac:dyDescent="0.25">
      <c r="A7" s="104" t="s">
        <v>15</v>
      </c>
      <c r="B7" s="57"/>
      <c r="C7" s="57"/>
      <c r="D7" s="57"/>
      <c r="E7" s="57"/>
      <c r="F7" s="57"/>
      <c r="G7" s="57"/>
      <c r="H7" s="83"/>
      <c r="K7" s="63"/>
      <c r="L7" s="63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</row>
    <row r="8" spans="1:23" ht="15" customHeight="1" x14ac:dyDescent="0.25">
      <c r="A8" s="103" t="s">
        <v>16</v>
      </c>
      <c r="B8" s="84">
        <v>996</v>
      </c>
      <c r="C8" s="38">
        <v>78</v>
      </c>
      <c r="D8" s="38">
        <v>21</v>
      </c>
      <c r="E8" s="38">
        <v>1150</v>
      </c>
      <c r="F8" s="38">
        <v>415</v>
      </c>
      <c r="G8" s="38">
        <v>2123</v>
      </c>
      <c r="H8" s="39">
        <v>401</v>
      </c>
      <c r="I8" s="7"/>
      <c r="K8" s="63"/>
      <c r="L8" s="63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</row>
    <row r="9" spans="1:23" ht="15" customHeight="1" x14ac:dyDescent="0.25">
      <c r="A9" s="103" t="s">
        <v>17</v>
      </c>
      <c r="B9" s="84">
        <v>374</v>
      </c>
      <c r="C9" s="38">
        <v>50</v>
      </c>
      <c r="D9" s="38">
        <v>15</v>
      </c>
      <c r="E9" s="38">
        <v>152</v>
      </c>
      <c r="F9" s="38">
        <v>158</v>
      </c>
      <c r="G9" s="38">
        <v>790</v>
      </c>
      <c r="H9" s="39">
        <v>88</v>
      </c>
      <c r="K9" s="63"/>
      <c r="L9" s="63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</row>
    <row r="10" spans="1:23" ht="15" customHeight="1" x14ac:dyDescent="0.25">
      <c r="A10" s="103" t="s">
        <v>18</v>
      </c>
      <c r="B10" s="84">
        <v>1824</v>
      </c>
      <c r="C10" s="38">
        <v>65</v>
      </c>
      <c r="D10" s="38">
        <v>9</v>
      </c>
      <c r="E10" s="38">
        <v>927</v>
      </c>
      <c r="F10" s="38">
        <v>369</v>
      </c>
      <c r="G10" s="38">
        <v>1968</v>
      </c>
      <c r="H10" s="39">
        <v>340</v>
      </c>
      <c r="K10" s="63"/>
      <c r="L10" s="63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</row>
    <row r="11" spans="1:23" ht="15" customHeight="1" x14ac:dyDescent="0.25">
      <c r="A11" s="103" t="s">
        <v>19</v>
      </c>
      <c r="B11" s="84">
        <v>1426</v>
      </c>
      <c r="C11" s="38">
        <v>90</v>
      </c>
      <c r="D11" s="38">
        <v>31</v>
      </c>
      <c r="E11" s="38">
        <v>952</v>
      </c>
      <c r="F11" s="38">
        <v>380</v>
      </c>
      <c r="G11" s="38">
        <v>2013</v>
      </c>
      <c r="H11" s="39">
        <v>280</v>
      </c>
      <c r="K11" s="63"/>
      <c r="L11" s="63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</row>
    <row r="12" spans="1:23" ht="15" customHeight="1" x14ac:dyDescent="0.25">
      <c r="A12" s="103" t="s">
        <v>20</v>
      </c>
      <c r="B12" s="37" t="s">
        <v>119</v>
      </c>
      <c r="C12" s="38">
        <v>63</v>
      </c>
      <c r="D12" s="38">
        <v>79</v>
      </c>
      <c r="E12" s="38">
        <v>1022</v>
      </c>
      <c r="F12" s="38">
        <v>415</v>
      </c>
      <c r="G12" s="38">
        <v>2360</v>
      </c>
      <c r="H12" s="39">
        <v>264</v>
      </c>
      <c r="K12" s="63"/>
      <c r="L12" s="63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</row>
    <row r="13" spans="1:23" ht="26.25" x14ac:dyDescent="0.25">
      <c r="A13" s="51" t="s">
        <v>50</v>
      </c>
      <c r="B13" s="36">
        <v>7760</v>
      </c>
      <c r="C13" s="36">
        <v>540</v>
      </c>
      <c r="D13" s="36">
        <v>123</v>
      </c>
      <c r="E13" s="36">
        <v>5788</v>
      </c>
      <c r="F13" s="36">
        <v>3042</v>
      </c>
      <c r="G13" s="36">
        <v>13058</v>
      </c>
      <c r="H13" s="37">
        <v>2501</v>
      </c>
      <c r="J13" s="10"/>
      <c r="K13" s="63"/>
      <c r="L13" s="63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</row>
    <row r="14" spans="1:23" ht="15" customHeight="1" x14ac:dyDescent="0.25">
      <c r="A14" s="104" t="s">
        <v>15</v>
      </c>
      <c r="B14" s="57"/>
      <c r="C14" s="57"/>
      <c r="D14" s="57"/>
      <c r="E14" s="57"/>
      <c r="F14" s="57"/>
      <c r="G14" s="57"/>
      <c r="H14" s="83"/>
      <c r="K14" s="63"/>
      <c r="L14" s="63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</row>
    <row r="15" spans="1:23" ht="15" customHeight="1" x14ac:dyDescent="0.25">
      <c r="A15" s="103" t="s">
        <v>21</v>
      </c>
      <c r="B15" s="84">
        <v>1259</v>
      </c>
      <c r="C15" s="38">
        <v>93</v>
      </c>
      <c r="D15" s="38">
        <v>9</v>
      </c>
      <c r="E15" s="38">
        <v>917</v>
      </c>
      <c r="F15" s="38">
        <v>566</v>
      </c>
      <c r="G15" s="38">
        <v>1789</v>
      </c>
      <c r="H15" s="39">
        <v>432</v>
      </c>
      <c r="K15" s="63"/>
      <c r="L15" s="63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</row>
    <row r="16" spans="1:23" ht="15" customHeight="1" x14ac:dyDescent="0.25">
      <c r="A16" s="103" t="s">
        <v>22</v>
      </c>
      <c r="B16" s="84">
        <v>877</v>
      </c>
      <c r="C16" s="38">
        <v>63</v>
      </c>
      <c r="D16" s="38">
        <v>9</v>
      </c>
      <c r="E16" s="38">
        <v>727</v>
      </c>
      <c r="F16" s="38">
        <v>365</v>
      </c>
      <c r="G16" s="38">
        <v>1788</v>
      </c>
      <c r="H16" s="39">
        <v>321</v>
      </c>
      <c r="K16" s="63"/>
      <c r="L16" s="63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</row>
    <row r="17" spans="1:23" ht="15" customHeight="1" x14ac:dyDescent="0.25">
      <c r="A17" s="103" t="s">
        <v>23</v>
      </c>
      <c r="B17" s="84">
        <v>857</v>
      </c>
      <c r="C17" s="38">
        <v>46</v>
      </c>
      <c r="D17" s="38">
        <v>4</v>
      </c>
      <c r="E17" s="38">
        <v>687</v>
      </c>
      <c r="F17" s="38">
        <v>372</v>
      </c>
      <c r="G17" s="38">
        <v>1302</v>
      </c>
      <c r="H17" s="39">
        <v>236</v>
      </c>
      <c r="K17" s="63"/>
      <c r="L17" s="63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</row>
    <row r="18" spans="1:23" ht="15" customHeight="1" x14ac:dyDescent="0.25">
      <c r="A18" s="103" t="s">
        <v>24</v>
      </c>
      <c r="B18" s="84">
        <v>860</v>
      </c>
      <c r="C18" s="38">
        <v>65</v>
      </c>
      <c r="D18" s="38">
        <v>25</v>
      </c>
      <c r="E18" s="38">
        <v>572</v>
      </c>
      <c r="F18" s="38">
        <v>370</v>
      </c>
      <c r="G18" s="38">
        <v>1537</v>
      </c>
      <c r="H18" s="39">
        <v>299</v>
      </c>
      <c r="K18" s="63"/>
      <c r="L18" s="63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</row>
    <row r="19" spans="1:23" ht="15" customHeight="1" x14ac:dyDescent="0.25">
      <c r="A19" s="103" t="s">
        <v>25</v>
      </c>
      <c r="B19" s="84">
        <v>721</v>
      </c>
      <c r="C19" s="38">
        <v>52</v>
      </c>
      <c r="D19" s="38">
        <v>10</v>
      </c>
      <c r="E19" s="38">
        <v>341</v>
      </c>
      <c r="F19" s="38">
        <v>210</v>
      </c>
      <c r="G19" s="38">
        <v>1020</v>
      </c>
      <c r="H19" s="39">
        <v>162</v>
      </c>
      <c r="K19" s="63"/>
      <c r="L19" s="63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</row>
    <row r="20" spans="1:23" ht="15" customHeight="1" x14ac:dyDescent="0.25">
      <c r="A20" s="103" t="s">
        <v>26</v>
      </c>
      <c r="B20" s="84">
        <v>1462</v>
      </c>
      <c r="C20" s="38">
        <v>102</v>
      </c>
      <c r="D20" s="38">
        <v>32</v>
      </c>
      <c r="E20" s="38">
        <v>1449</v>
      </c>
      <c r="F20" s="38">
        <v>549</v>
      </c>
      <c r="G20" s="38">
        <v>2687</v>
      </c>
      <c r="H20" s="39">
        <v>507</v>
      </c>
      <c r="K20" s="63"/>
      <c r="L20" s="63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</row>
    <row r="21" spans="1:23" ht="15" customHeight="1" x14ac:dyDescent="0.25">
      <c r="A21" s="103" t="s">
        <v>27</v>
      </c>
      <c r="B21" s="84">
        <v>1026</v>
      </c>
      <c r="C21" s="38">
        <v>63</v>
      </c>
      <c r="D21" s="38">
        <v>12</v>
      </c>
      <c r="E21" s="38">
        <v>706</v>
      </c>
      <c r="F21" s="38">
        <v>350</v>
      </c>
      <c r="G21" s="38">
        <v>1572</v>
      </c>
      <c r="H21" s="39">
        <v>308</v>
      </c>
      <c r="K21" s="63"/>
      <c r="L21" s="63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</row>
    <row r="22" spans="1:23" ht="15" customHeight="1" x14ac:dyDescent="0.25">
      <c r="A22" s="103" t="s">
        <v>28</v>
      </c>
      <c r="B22" s="84">
        <v>698</v>
      </c>
      <c r="C22" s="38">
        <v>56</v>
      </c>
      <c r="D22" s="38">
        <v>22</v>
      </c>
      <c r="E22" s="38">
        <v>389</v>
      </c>
      <c r="F22" s="38">
        <v>260</v>
      </c>
      <c r="G22" s="38">
        <v>1363</v>
      </c>
      <c r="H22" s="39">
        <v>236</v>
      </c>
      <c r="K22" s="63"/>
      <c r="L22" s="63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</row>
    <row r="23" spans="1:23" ht="15" customHeight="1" x14ac:dyDescent="0.25">
      <c r="A23" s="51" t="s">
        <v>29</v>
      </c>
      <c r="B23" s="37" t="s">
        <v>119</v>
      </c>
      <c r="C23" s="36">
        <v>142</v>
      </c>
      <c r="D23" s="36">
        <v>263</v>
      </c>
      <c r="E23" s="36">
        <v>2058</v>
      </c>
      <c r="F23" s="36">
        <v>1281</v>
      </c>
      <c r="G23" s="36">
        <v>6225</v>
      </c>
      <c r="H23" s="37">
        <v>636</v>
      </c>
      <c r="K23" s="63"/>
      <c r="L23" s="63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</row>
    <row r="24" spans="1:23" ht="15" customHeight="1" x14ac:dyDescent="0.25">
      <c r="A24" s="104" t="s">
        <v>30</v>
      </c>
      <c r="B24" s="57"/>
      <c r="C24" s="57"/>
      <c r="D24" s="57"/>
      <c r="E24" s="57"/>
      <c r="F24" s="57"/>
      <c r="G24" s="57"/>
      <c r="H24" s="85"/>
      <c r="K24" s="63"/>
      <c r="L24" s="63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</row>
    <row r="25" spans="1:23" ht="15" customHeight="1" x14ac:dyDescent="0.25">
      <c r="A25" s="103" t="s">
        <v>31</v>
      </c>
      <c r="B25" s="37" t="s">
        <v>119</v>
      </c>
      <c r="C25" s="38">
        <v>142</v>
      </c>
      <c r="D25" s="38">
        <v>263</v>
      </c>
      <c r="E25" s="38">
        <v>2058</v>
      </c>
      <c r="F25" s="38">
        <v>1281</v>
      </c>
      <c r="G25" s="38">
        <v>6225</v>
      </c>
      <c r="H25" s="39">
        <v>636</v>
      </c>
      <c r="K25" s="63"/>
      <c r="L25" s="63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</row>
    <row r="26" spans="1:23" ht="15" customHeight="1" x14ac:dyDescent="0.25">
      <c r="A26" s="51" t="s">
        <v>32</v>
      </c>
      <c r="B26" s="36">
        <v>5897</v>
      </c>
      <c r="C26" s="36">
        <v>464</v>
      </c>
      <c r="D26" s="36">
        <v>170</v>
      </c>
      <c r="E26" s="36">
        <v>4031</v>
      </c>
      <c r="F26" s="36">
        <v>2600</v>
      </c>
      <c r="G26" s="36">
        <v>10411</v>
      </c>
      <c r="H26" s="37">
        <v>1726</v>
      </c>
      <c r="K26" s="63"/>
      <c r="L26" s="63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</row>
    <row r="27" spans="1:23" ht="15" customHeight="1" x14ac:dyDescent="0.2">
      <c r="A27" s="104" t="s">
        <v>15</v>
      </c>
      <c r="B27" s="57"/>
      <c r="C27" s="57"/>
      <c r="D27" s="57"/>
      <c r="E27" s="57"/>
      <c r="F27" s="57"/>
      <c r="G27" s="57"/>
      <c r="H27" s="83"/>
    </row>
    <row r="28" spans="1:23" ht="15" customHeight="1" x14ac:dyDescent="0.2">
      <c r="A28" s="103" t="s">
        <v>33</v>
      </c>
      <c r="B28" s="84">
        <v>767</v>
      </c>
      <c r="C28" s="38">
        <v>87</v>
      </c>
      <c r="D28" s="38">
        <v>36</v>
      </c>
      <c r="E28" s="38">
        <v>489</v>
      </c>
      <c r="F28" s="38">
        <v>374</v>
      </c>
      <c r="G28" s="38">
        <v>1363</v>
      </c>
      <c r="H28" s="39">
        <v>189</v>
      </c>
    </row>
    <row r="29" spans="1:23" ht="15" customHeight="1" x14ac:dyDescent="0.2">
      <c r="A29" s="103" t="s">
        <v>34</v>
      </c>
      <c r="B29" s="84">
        <v>918</v>
      </c>
      <c r="C29" s="38">
        <v>78</v>
      </c>
      <c r="D29" s="38">
        <v>15</v>
      </c>
      <c r="E29" s="38">
        <v>465</v>
      </c>
      <c r="F29" s="38">
        <v>383</v>
      </c>
      <c r="G29" s="38">
        <v>1495</v>
      </c>
      <c r="H29" s="39">
        <v>298</v>
      </c>
    </row>
    <row r="30" spans="1:23" ht="15" customHeight="1" x14ac:dyDescent="0.2">
      <c r="A30" s="103" t="s">
        <v>35</v>
      </c>
      <c r="B30" s="84">
        <v>1080</v>
      </c>
      <c r="C30" s="38">
        <v>63</v>
      </c>
      <c r="D30" s="38">
        <v>14</v>
      </c>
      <c r="E30" s="38">
        <v>464</v>
      </c>
      <c r="F30" s="38">
        <v>310</v>
      </c>
      <c r="G30" s="38">
        <v>1538</v>
      </c>
      <c r="H30" s="39">
        <v>350</v>
      </c>
    </row>
    <row r="31" spans="1:23" ht="15" customHeight="1" x14ac:dyDescent="0.2">
      <c r="A31" s="103" t="s">
        <v>36</v>
      </c>
      <c r="B31" s="84">
        <v>1072</v>
      </c>
      <c r="C31" s="38">
        <v>58</v>
      </c>
      <c r="D31" s="38">
        <v>14</v>
      </c>
      <c r="E31" s="38">
        <v>688</v>
      </c>
      <c r="F31" s="38">
        <v>392</v>
      </c>
      <c r="G31" s="38">
        <v>1514</v>
      </c>
      <c r="H31" s="39">
        <v>270</v>
      </c>
    </row>
    <row r="32" spans="1:23" ht="15" customHeight="1" x14ac:dyDescent="0.2">
      <c r="A32" s="103" t="s">
        <v>37</v>
      </c>
      <c r="B32" s="84">
        <v>766</v>
      </c>
      <c r="C32" s="38">
        <v>51</v>
      </c>
      <c r="D32" s="38">
        <v>15</v>
      </c>
      <c r="E32" s="38">
        <v>416</v>
      </c>
      <c r="F32" s="38">
        <v>400</v>
      </c>
      <c r="G32" s="38">
        <v>1206</v>
      </c>
      <c r="H32" s="39">
        <v>141</v>
      </c>
    </row>
    <row r="33" spans="1:8" ht="15" customHeight="1" x14ac:dyDescent="0.2">
      <c r="A33" s="103" t="s">
        <v>38</v>
      </c>
      <c r="B33" s="84">
        <v>1294</v>
      </c>
      <c r="C33" s="38">
        <v>115</v>
      </c>
      <c r="D33" s="38">
        <v>51</v>
      </c>
      <c r="E33" s="38">
        <v>1283</v>
      </c>
      <c r="F33" s="38">
        <v>514</v>
      </c>
      <c r="G33" s="38">
        <v>2687</v>
      </c>
      <c r="H33" s="39">
        <v>409</v>
      </c>
    </row>
    <row r="34" spans="1:8" ht="15" customHeight="1" x14ac:dyDescent="0.2">
      <c r="A34" s="103" t="s">
        <v>39</v>
      </c>
      <c r="B34" s="37" t="s">
        <v>119</v>
      </c>
      <c r="C34" s="38">
        <v>12</v>
      </c>
      <c r="D34" s="38">
        <v>25</v>
      </c>
      <c r="E34" s="38">
        <v>226</v>
      </c>
      <c r="F34" s="38">
        <v>227</v>
      </c>
      <c r="G34" s="38">
        <v>608</v>
      </c>
      <c r="H34" s="39">
        <v>69</v>
      </c>
    </row>
  </sheetData>
  <mergeCells count="2">
    <mergeCell ref="A2:B2"/>
    <mergeCell ref="A1:C1"/>
  </mergeCells>
  <hyperlinks>
    <hyperlink ref="J3" location="SPIS__TABLIC!A1" display="SPIS TABLIC" xr:uid="{00000000-0004-0000-0500-000000000000}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7"/>
  <sheetViews>
    <sheetView zoomScaleNormal="100" workbookViewId="0">
      <selection activeCell="A6" sqref="A6"/>
    </sheetView>
  </sheetViews>
  <sheetFormatPr defaultColWidth="15.28515625" defaultRowHeight="12.75" x14ac:dyDescent="0.2"/>
  <cols>
    <col min="1" max="1" width="25.7109375" style="1" customWidth="1"/>
    <col min="2" max="9" width="15.7109375" style="1" customWidth="1"/>
    <col min="10" max="10" width="9.7109375" style="1" customWidth="1"/>
    <col min="11" max="11" width="15.42578125" style="1" customWidth="1"/>
    <col min="12" max="1020" width="9.7109375" style="1" customWidth="1"/>
    <col min="1021" max="16384" width="15.28515625" style="1"/>
  </cols>
  <sheetData>
    <row r="1" spans="1:13" s="17" customFormat="1" x14ac:dyDescent="0.2">
      <c r="A1" s="130" t="s">
        <v>139</v>
      </c>
      <c r="B1" s="130"/>
      <c r="C1" s="130"/>
      <c r="D1" s="130"/>
      <c r="E1" s="130"/>
    </row>
    <row r="2" spans="1:13" s="17" customFormat="1" x14ac:dyDescent="0.2">
      <c r="A2" s="131" t="s">
        <v>116</v>
      </c>
      <c r="B2" s="131"/>
    </row>
    <row r="3" spans="1:13" ht="13.5" thickBot="1" x14ac:dyDescent="0.25">
      <c r="K3" s="2" t="s">
        <v>0</v>
      </c>
    </row>
    <row r="4" spans="1:13" ht="28.5" customHeight="1" x14ac:dyDescent="0.2">
      <c r="A4" s="132" t="s">
        <v>120</v>
      </c>
      <c r="B4" s="135" t="s">
        <v>63</v>
      </c>
      <c r="C4" s="135"/>
      <c r="D4" s="135" t="s">
        <v>105</v>
      </c>
      <c r="E4" s="135" t="s">
        <v>123</v>
      </c>
      <c r="F4" s="154" t="s">
        <v>111</v>
      </c>
      <c r="G4" s="135" t="s">
        <v>65</v>
      </c>
      <c r="H4" s="135"/>
      <c r="I4" s="138" t="s">
        <v>66</v>
      </c>
    </row>
    <row r="5" spans="1:13" ht="28.5" customHeight="1" thickBot="1" x14ac:dyDescent="0.25">
      <c r="A5" s="134"/>
      <c r="B5" s="66" t="s">
        <v>67</v>
      </c>
      <c r="C5" s="66" t="s">
        <v>106</v>
      </c>
      <c r="D5" s="137"/>
      <c r="E5" s="137"/>
      <c r="F5" s="140"/>
      <c r="G5" s="66" t="s">
        <v>69</v>
      </c>
      <c r="H5" s="66" t="s">
        <v>104</v>
      </c>
      <c r="I5" s="142"/>
    </row>
    <row r="6" spans="1:13" ht="15" customHeight="1" x14ac:dyDescent="0.2">
      <c r="A6" s="93" t="s">
        <v>13</v>
      </c>
      <c r="B6" s="34">
        <v>9933</v>
      </c>
      <c r="C6" s="34">
        <v>5474</v>
      </c>
      <c r="D6" s="34">
        <v>12878</v>
      </c>
      <c r="E6" s="34">
        <v>21678</v>
      </c>
      <c r="F6" s="34">
        <v>77</v>
      </c>
      <c r="G6" s="34">
        <v>5834</v>
      </c>
      <c r="H6" s="34">
        <v>92</v>
      </c>
      <c r="I6" s="35">
        <v>2022</v>
      </c>
    </row>
    <row r="7" spans="1:13" ht="15" customHeight="1" x14ac:dyDescent="0.2">
      <c r="A7" s="94" t="s">
        <v>14</v>
      </c>
      <c r="B7" s="86">
        <v>2323</v>
      </c>
      <c r="C7" s="86">
        <v>1232</v>
      </c>
      <c r="D7" s="86">
        <v>3261</v>
      </c>
      <c r="E7" s="86">
        <v>5421</v>
      </c>
      <c r="F7" s="86">
        <v>11</v>
      </c>
      <c r="G7" s="86">
        <v>1434</v>
      </c>
      <c r="H7" s="86">
        <v>24</v>
      </c>
      <c r="I7" s="87">
        <v>657</v>
      </c>
      <c r="L7" s="88"/>
      <c r="M7" s="88"/>
    </row>
    <row r="8" spans="1:13" ht="15" customHeight="1" x14ac:dyDescent="0.2">
      <c r="A8" s="96" t="s">
        <v>15</v>
      </c>
      <c r="B8" s="57"/>
      <c r="C8" s="57"/>
      <c r="D8" s="57"/>
      <c r="E8" s="57"/>
      <c r="F8" s="57"/>
      <c r="G8" s="57"/>
      <c r="H8" s="57"/>
      <c r="I8" s="11"/>
      <c r="L8" s="55"/>
      <c r="M8" s="55"/>
    </row>
    <row r="9" spans="1:13" ht="15" customHeight="1" x14ac:dyDescent="0.2">
      <c r="A9" s="102" t="s">
        <v>16</v>
      </c>
      <c r="B9" s="89">
        <v>569</v>
      </c>
      <c r="C9" s="89">
        <v>311</v>
      </c>
      <c r="D9" s="89">
        <v>677</v>
      </c>
      <c r="E9" s="89">
        <v>1498</v>
      </c>
      <c r="F9" s="108" t="s">
        <v>143</v>
      </c>
      <c r="G9" s="89">
        <v>394</v>
      </c>
      <c r="H9" s="89">
        <v>9</v>
      </c>
      <c r="I9" s="90">
        <v>136</v>
      </c>
      <c r="L9" s="88"/>
      <c r="M9" s="88"/>
    </row>
    <row r="10" spans="1:13" ht="15" customHeight="1" x14ac:dyDescent="0.2">
      <c r="A10" s="102" t="s">
        <v>17</v>
      </c>
      <c r="B10" s="89">
        <v>229</v>
      </c>
      <c r="C10" s="89">
        <v>123</v>
      </c>
      <c r="D10" s="89">
        <v>274</v>
      </c>
      <c r="E10" s="89">
        <v>206</v>
      </c>
      <c r="F10" s="46" t="s">
        <v>143</v>
      </c>
      <c r="G10" s="89">
        <v>127</v>
      </c>
      <c r="H10" s="89">
        <v>4</v>
      </c>
      <c r="I10" s="90">
        <v>55</v>
      </c>
      <c r="L10" s="88"/>
      <c r="M10" s="88"/>
    </row>
    <row r="11" spans="1:13" ht="15" customHeight="1" x14ac:dyDescent="0.2">
      <c r="A11" s="102" t="s">
        <v>18</v>
      </c>
      <c r="B11" s="89">
        <v>496</v>
      </c>
      <c r="C11" s="89">
        <v>264</v>
      </c>
      <c r="D11" s="89">
        <v>733</v>
      </c>
      <c r="E11" s="89">
        <v>1277</v>
      </c>
      <c r="F11" s="89">
        <v>9</v>
      </c>
      <c r="G11" s="89">
        <v>324</v>
      </c>
      <c r="H11" s="89">
        <v>2</v>
      </c>
      <c r="I11" s="90">
        <v>117</v>
      </c>
      <c r="L11" s="88"/>
      <c r="M11" s="88"/>
    </row>
    <row r="12" spans="1:13" ht="15" customHeight="1" x14ac:dyDescent="0.2">
      <c r="A12" s="102" t="s">
        <v>19</v>
      </c>
      <c r="B12" s="89">
        <v>540</v>
      </c>
      <c r="C12" s="89">
        <v>291</v>
      </c>
      <c r="D12" s="89">
        <v>696</v>
      </c>
      <c r="E12" s="89">
        <v>1218</v>
      </c>
      <c r="F12" s="108" t="s">
        <v>143</v>
      </c>
      <c r="G12" s="89">
        <v>306</v>
      </c>
      <c r="H12" s="46">
        <v>6</v>
      </c>
      <c r="I12" s="90">
        <v>119</v>
      </c>
      <c r="L12" s="88"/>
      <c r="M12" s="88"/>
    </row>
    <row r="13" spans="1:13" ht="15" customHeight="1" x14ac:dyDescent="0.2">
      <c r="A13" s="102" t="s">
        <v>20</v>
      </c>
      <c r="B13" s="89">
        <v>489</v>
      </c>
      <c r="C13" s="89">
        <v>243</v>
      </c>
      <c r="D13" s="89">
        <v>881</v>
      </c>
      <c r="E13" s="89">
        <v>1222</v>
      </c>
      <c r="F13" s="89">
        <v>2</v>
      </c>
      <c r="G13" s="89">
        <v>283</v>
      </c>
      <c r="H13" s="89">
        <v>3</v>
      </c>
      <c r="I13" s="90">
        <v>230</v>
      </c>
      <c r="L13" s="88"/>
      <c r="M13" s="88"/>
    </row>
    <row r="14" spans="1:13" ht="25.5" x14ac:dyDescent="0.2">
      <c r="A14" s="94" t="s">
        <v>50</v>
      </c>
      <c r="B14" s="86">
        <v>3652</v>
      </c>
      <c r="C14" s="86">
        <v>2143</v>
      </c>
      <c r="D14" s="86">
        <v>4149</v>
      </c>
      <c r="E14" s="86">
        <v>7875</v>
      </c>
      <c r="F14" s="86">
        <v>64</v>
      </c>
      <c r="G14" s="86">
        <v>2341</v>
      </c>
      <c r="H14" s="86">
        <v>33</v>
      </c>
      <c r="I14" s="91">
        <v>666</v>
      </c>
      <c r="L14" s="56"/>
      <c r="M14" s="56"/>
    </row>
    <row r="15" spans="1:13" ht="15" customHeight="1" x14ac:dyDescent="0.2">
      <c r="A15" s="96" t="s">
        <v>15</v>
      </c>
      <c r="B15" s="57"/>
      <c r="C15" s="57"/>
      <c r="D15" s="57"/>
      <c r="E15" s="57"/>
      <c r="F15" s="57"/>
      <c r="G15" s="57"/>
      <c r="H15" s="57"/>
      <c r="I15" s="11"/>
      <c r="L15" s="55"/>
      <c r="M15" s="55"/>
    </row>
    <row r="16" spans="1:13" ht="15" customHeight="1" x14ac:dyDescent="0.2">
      <c r="A16" s="102" t="s">
        <v>21</v>
      </c>
      <c r="B16" s="89">
        <v>501</v>
      </c>
      <c r="C16" s="89">
        <v>302</v>
      </c>
      <c r="D16" s="89">
        <v>513</v>
      </c>
      <c r="E16" s="89">
        <v>1141</v>
      </c>
      <c r="F16" s="108" t="s">
        <v>143</v>
      </c>
      <c r="G16" s="89">
        <v>338</v>
      </c>
      <c r="H16" s="46">
        <v>1</v>
      </c>
      <c r="I16" s="90">
        <v>112</v>
      </c>
      <c r="L16" s="88"/>
      <c r="M16" s="88"/>
    </row>
    <row r="17" spans="1:13" ht="15" customHeight="1" x14ac:dyDescent="0.2">
      <c r="A17" s="102" t="s">
        <v>22</v>
      </c>
      <c r="B17" s="89">
        <v>516</v>
      </c>
      <c r="C17" s="89">
        <v>302</v>
      </c>
      <c r="D17" s="89">
        <v>555</v>
      </c>
      <c r="E17" s="89">
        <v>1050</v>
      </c>
      <c r="F17" s="89">
        <v>3</v>
      </c>
      <c r="G17" s="89">
        <v>312</v>
      </c>
      <c r="H17" s="46">
        <v>2</v>
      </c>
      <c r="I17" s="90">
        <v>81</v>
      </c>
      <c r="L17" s="88"/>
      <c r="M17" s="88"/>
    </row>
    <row r="18" spans="1:13" ht="15" customHeight="1" x14ac:dyDescent="0.2">
      <c r="A18" s="102" t="s">
        <v>23</v>
      </c>
      <c r="B18" s="89">
        <v>366</v>
      </c>
      <c r="C18" s="89">
        <v>201</v>
      </c>
      <c r="D18" s="89">
        <v>415</v>
      </c>
      <c r="E18" s="89">
        <v>820</v>
      </c>
      <c r="F18" s="89">
        <v>9</v>
      </c>
      <c r="G18" s="89">
        <v>197</v>
      </c>
      <c r="H18" s="46">
        <v>1</v>
      </c>
      <c r="I18" s="90">
        <v>24</v>
      </c>
      <c r="L18" s="88"/>
      <c r="M18" s="88"/>
    </row>
    <row r="19" spans="1:13" ht="15" customHeight="1" x14ac:dyDescent="0.2">
      <c r="A19" s="102" t="s">
        <v>24</v>
      </c>
      <c r="B19" s="89">
        <v>372</v>
      </c>
      <c r="C19" s="89">
        <v>220</v>
      </c>
      <c r="D19" s="89">
        <v>480</v>
      </c>
      <c r="E19" s="89">
        <v>777</v>
      </c>
      <c r="F19" s="89">
        <v>3</v>
      </c>
      <c r="G19" s="89">
        <v>290</v>
      </c>
      <c r="H19" s="89">
        <v>16</v>
      </c>
      <c r="I19" s="90">
        <v>82</v>
      </c>
      <c r="L19" s="88"/>
      <c r="M19" s="88"/>
    </row>
    <row r="20" spans="1:13" ht="15" customHeight="1" x14ac:dyDescent="0.2">
      <c r="A20" s="102" t="s">
        <v>25</v>
      </c>
      <c r="B20" s="89">
        <v>287</v>
      </c>
      <c r="C20" s="89">
        <v>172</v>
      </c>
      <c r="D20" s="89">
        <v>333</v>
      </c>
      <c r="E20" s="89">
        <v>604</v>
      </c>
      <c r="F20" s="89">
        <v>15</v>
      </c>
      <c r="G20" s="89">
        <v>153</v>
      </c>
      <c r="H20" s="89">
        <v>5</v>
      </c>
      <c r="I20" s="90">
        <v>31</v>
      </c>
      <c r="L20" s="88"/>
      <c r="M20" s="88"/>
    </row>
    <row r="21" spans="1:13" ht="15" customHeight="1" x14ac:dyDescent="0.2">
      <c r="A21" s="102" t="s">
        <v>26</v>
      </c>
      <c r="B21" s="89">
        <v>781</v>
      </c>
      <c r="C21" s="89">
        <v>449</v>
      </c>
      <c r="D21" s="89">
        <v>915</v>
      </c>
      <c r="E21" s="89">
        <v>1728</v>
      </c>
      <c r="F21" s="46" t="s">
        <v>143</v>
      </c>
      <c r="G21" s="89">
        <v>528</v>
      </c>
      <c r="H21" s="46">
        <v>2</v>
      </c>
      <c r="I21" s="90">
        <v>172</v>
      </c>
      <c r="L21" s="88"/>
      <c r="M21" s="88"/>
    </row>
    <row r="22" spans="1:13" ht="15" customHeight="1" x14ac:dyDescent="0.2">
      <c r="A22" s="102" t="s">
        <v>27</v>
      </c>
      <c r="B22" s="89">
        <v>442</v>
      </c>
      <c r="C22" s="89">
        <v>257</v>
      </c>
      <c r="D22" s="89">
        <v>502</v>
      </c>
      <c r="E22" s="89">
        <v>963</v>
      </c>
      <c r="F22" s="89">
        <v>33</v>
      </c>
      <c r="G22" s="89">
        <v>306</v>
      </c>
      <c r="H22" s="89">
        <v>2</v>
      </c>
      <c r="I22" s="90">
        <v>81</v>
      </c>
      <c r="L22" s="88"/>
      <c r="M22" s="88"/>
    </row>
    <row r="23" spans="1:13" ht="15" customHeight="1" x14ac:dyDescent="0.2">
      <c r="A23" s="102" t="s">
        <v>28</v>
      </c>
      <c r="B23" s="89">
        <v>387</v>
      </c>
      <c r="C23" s="89">
        <v>240</v>
      </c>
      <c r="D23" s="89">
        <v>436</v>
      </c>
      <c r="E23" s="89">
        <v>792</v>
      </c>
      <c r="F23" s="89">
        <v>1</v>
      </c>
      <c r="G23" s="89">
        <v>217</v>
      </c>
      <c r="H23" s="46">
        <v>4</v>
      </c>
      <c r="I23" s="90">
        <v>83</v>
      </c>
      <c r="L23" s="88"/>
      <c r="M23" s="88"/>
    </row>
    <row r="24" spans="1:13" ht="15" customHeight="1" x14ac:dyDescent="0.2">
      <c r="A24" s="94" t="s">
        <v>29</v>
      </c>
      <c r="B24" s="86">
        <v>1204</v>
      </c>
      <c r="C24" s="86">
        <v>558</v>
      </c>
      <c r="D24" s="86">
        <v>2269</v>
      </c>
      <c r="E24" s="86">
        <v>2963</v>
      </c>
      <c r="F24" s="86" t="s">
        <v>143</v>
      </c>
      <c r="G24" s="86">
        <v>585</v>
      </c>
      <c r="H24" s="86">
        <v>6</v>
      </c>
      <c r="I24" s="87">
        <v>292</v>
      </c>
      <c r="L24" s="88"/>
      <c r="M24" s="88"/>
    </row>
    <row r="25" spans="1:13" ht="15" customHeight="1" x14ac:dyDescent="0.2">
      <c r="A25" s="96" t="s">
        <v>30</v>
      </c>
      <c r="B25" s="57"/>
      <c r="C25" s="57"/>
      <c r="D25" s="57"/>
      <c r="E25" s="57"/>
      <c r="F25" s="57"/>
      <c r="G25" s="57"/>
      <c r="H25" s="57"/>
      <c r="I25" s="11"/>
      <c r="L25" s="55"/>
      <c r="M25" s="55"/>
    </row>
    <row r="26" spans="1:13" ht="15" customHeight="1" x14ac:dyDescent="0.2">
      <c r="A26" s="102" t="s">
        <v>31</v>
      </c>
      <c r="B26" s="89">
        <v>1204</v>
      </c>
      <c r="C26" s="89">
        <v>558</v>
      </c>
      <c r="D26" s="89">
        <v>2269</v>
      </c>
      <c r="E26" s="89">
        <v>2963</v>
      </c>
      <c r="F26" s="89" t="s">
        <v>143</v>
      </c>
      <c r="G26" s="89">
        <v>585</v>
      </c>
      <c r="H26" s="89">
        <v>6</v>
      </c>
      <c r="I26" s="90">
        <v>292</v>
      </c>
      <c r="L26" s="88"/>
      <c r="M26" s="88"/>
    </row>
    <row r="27" spans="1:13" ht="15" customHeight="1" x14ac:dyDescent="0.2">
      <c r="A27" s="94" t="s">
        <v>32</v>
      </c>
      <c r="B27" s="86">
        <v>2754</v>
      </c>
      <c r="C27" s="86">
        <v>1541</v>
      </c>
      <c r="D27" s="86">
        <v>3199</v>
      </c>
      <c r="E27" s="86">
        <v>5419</v>
      </c>
      <c r="F27" s="86">
        <v>2</v>
      </c>
      <c r="G27" s="86">
        <v>1474</v>
      </c>
      <c r="H27" s="86">
        <v>29</v>
      </c>
      <c r="I27" s="87">
        <v>407</v>
      </c>
      <c r="L27" s="88"/>
      <c r="M27" s="88"/>
    </row>
    <row r="28" spans="1:13" ht="15" customHeight="1" x14ac:dyDescent="0.2">
      <c r="A28" s="96" t="s">
        <v>15</v>
      </c>
      <c r="B28" s="57"/>
      <c r="C28" s="57"/>
      <c r="D28" s="57"/>
      <c r="E28" s="57"/>
      <c r="F28" s="57"/>
      <c r="G28" s="57"/>
      <c r="H28" s="57"/>
      <c r="I28" s="11"/>
      <c r="L28" s="55"/>
      <c r="M28" s="55"/>
    </row>
    <row r="29" spans="1:13" ht="15" customHeight="1" x14ac:dyDescent="0.2">
      <c r="A29" s="102" t="s">
        <v>33</v>
      </c>
      <c r="B29" s="89">
        <v>427</v>
      </c>
      <c r="C29" s="89">
        <v>261</v>
      </c>
      <c r="D29" s="89">
        <v>401</v>
      </c>
      <c r="E29" s="89">
        <v>475</v>
      </c>
      <c r="F29" s="89" t="s">
        <v>143</v>
      </c>
      <c r="G29" s="89">
        <v>195</v>
      </c>
      <c r="H29" s="89">
        <v>2</v>
      </c>
      <c r="I29" s="90">
        <v>60</v>
      </c>
      <c r="L29" s="88"/>
      <c r="M29" s="88"/>
    </row>
    <row r="30" spans="1:13" ht="15" customHeight="1" x14ac:dyDescent="0.2">
      <c r="A30" s="102" t="s">
        <v>34</v>
      </c>
      <c r="B30" s="89">
        <v>449</v>
      </c>
      <c r="C30" s="89">
        <v>247</v>
      </c>
      <c r="D30" s="89">
        <v>403</v>
      </c>
      <c r="E30" s="89">
        <v>717</v>
      </c>
      <c r="F30" s="46" t="s">
        <v>143</v>
      </c>
      <c r="G30" s="89">
        <v>220</v>
      </c>
      <c r="H30" s="89">
        <v>2</v>
      </c>
      <c r="I30" s="90">
        <v>49</v>
      </c>
      <c r="L30" s="88"/>
      <c r="M30" s="88"/>
    </row>
    <row r="31" spans="1:13" ht="15" customHeight="1" x14ac:dyDescent="0.2">
      <c r="A31" s="102" t="s">
        <v>35</v>
      </c>
      <c r="B31" s="89">
        <v>409</v>
      </c>
      <c r="C31" s="89">
        <v>235</v>
      </c>
      <c r="D31" s="89">
        <v>495</v>
      </c>
      <c r="E31" s="89">
        <v>927</v>
      </c>
      <c r="F31" s="46" t="s">
        <v>143</v>
      </c>
      <c r="G31" s="89">
        <v>312</v>
      </c>
      <c r="H31" s="89">
        <v>6</v>
      </c>
      <c r="I31" s="90">
        <v>102</v>
      </c>
      <c r="L31" s="88"/>
      <c r="M31" s="88"/>
    </row>
    <row r="32" spans="1:13" ht="15" customHeight="1" x14ac:dyDescent="0.2">
      <c r="A32" s="102" t="s">
        <v>36</v>
      </c>
      <c r="B32" s="89">
        <v>374</v>
      </c>
      <c r="C32" s="89">
        <v>229</v>
      </c>
      <c r="D32" s="89">
        <v>507</v>
      </c>
      <c r="E32" s="89">
        <v>986</v>
      </c>
      <c r="F32" s="89">
        <v>1</v>
      </c>
      <c r="G32" s="89">
        <v>217</v>
      </c>
      <c r="H32" s="89">
        <v>3</v>
      </c>
      <c r="I32" s="90">
        <v>52</v>
      </c>
      <c r="L32" s="88"/>
      <c r="M32" s="88"/>
    </row>
    <row r="33" spans="1:13" ht="15" customHeight="1" x14ac:dyDescent="0.2">
      <c r="A33" s="102" t="s">
        <v>37</v>
      </c>
      <c r="B33" s="89">
        <v>289</v>
      </c>
      <c r="C33" s="89">
        <v>157</v>
      </c>
      <c r="D33" s="89">
        <v>376</v>
      </c>
      <c r="E33" s="89">
        <v>514</v>
      </c>
      <c r="F33" s="46" t="s">
        <v>143</v>
      </c>
      <c r="G33" s="89">
        <v>127</v>
      </c>
      <c r="H33" s="46">
        <v>1</v>
      </c>
      <c r="I33" s="90">
        <v>37</v>
      </c>
      <c r="L33" s="88"/>
      <c r="M33" s="88"/>
    </row>
    <row r="34" spans="1:13" ht="15" customHeight="1" x14ac:dyDescent="0.2">
      <c r="A34" s="102" t="s">
        <v>38</v>
      </c>
      <c r="B34" s="89">
        <v>726</v>
      </c>
      <c r="C34" s="89">
        <v>375</v>
      </c>
      <c r="D34" s="89">
        <v>762</v>
      </c>
      <c r="E34" s="89">
        <v>1536</v>
      </c>
      <c r="F34" s="46">
        <v>1</v>
      </c>
      <c r="G34" s="89">
        <v>356</v>
      </c>
      <c r="H34" s="89">
        <v>11</v>
      </c>
      <c r="I34" s="90">
        <v>92</v>
      </c>
      <c r="L34" s="88"/>
      <c r="M34" s="88"/>
    </row>
    <row r="35" spans="1:13" ht="15" customHeight="1" x14ac:dyDescent="0.2">
      <c r="A35" s="102" t="s">
        <v>39</v>
      </c>
      <c r="B35" s="89">
        <v>80</v>
      </c>
      <c r="C35" s="89">
        <v>37</v>
      </c>
      <c r="D35" s="89">
        <v>255</v>
      </c>
      <c r="E35" s="89">
        <v>264</v>
      </c>
      <c r="F35" s="46" t="s">
        <v>143</v>
      </c>
      <c r="G35" s="89">
        <v>47</v>
      </c>
      <c r="H35" s="89">
        <v>4</v>
      </c>
      <c r="I35" s="90">
        <v>15</v>
      </c>
      <c r="L35" s="88"/>
      <c r="M35" s="88"/>
    </row>
    <row r="37" spans="1:13" x14ac:dyDescent="0.2">
      <c r="A37" s="153" t="s">
        <v>125</v>
      </c>
      <c r="B37" s="153"/>
      <c r="C37" s="153"/>
      <c r="D37" s="153"/>
      <c r="E37" s="153"/>
      <c r="F37" s="153"/>
      <c r="G37" s="153"/>
      <c r="H37" s="153"/>
      <c r="I37" s="153"/>
    </row>
  </sheetData>
  <mergeCells count="10">
    <mergeCell ref="A37:I37"/>
    <mergeCell ref="A1:E1"/>
    <mergeCell ref="F4:F5"/>
    <mergeCell ref="G4:H4"/>
    <mergeCell ref="I4:I5"/>
    <mergeCell ref="A4:A5"/>
    <mergeCell ref="B4:C4"/>
    <mergeCell ref="D4:D5"/>
    <mergeCell ref="E4:E5"/>
    <mergeCell ref="A2:B2"/>
  </mergeCells>
  <hyperlinks>
    <hyperlink ref="K3" location="SPIS__TABLIC!A1" display="SPIS TABLIC" xr:uid="{00000000-0004-0000-0600-000000000000}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61"/>
  <sheetViews>
    <sheetView zoomScaleNormal="100" workbookViewId="0">
      <pane ySplit="5" topLeftCell="A6" activePane="bottomLeft" state="frozen"/>
      <selection activeCell="C1" sqref="C1"/>
      <selection pane="bottomLeft" activeCell="I9" sqref="I9"/>
    </sheetView>
  </sheetViews>
  <sheetFormatPr defaultRowHeight="12.75" x14ac:dyDescent="0.2"/>
  <cols>
    <col min="1" max="1" width="38.85546875" style="1" customWidth="1"/>
    <col min="2" max="6" width="19.7109375" style="1" customWidth="1"/>
    <col min="7" max="7" width="9.7109375" style="1" customWidth="1"/>
    <col min="8" max="8" width="15.140625" style="1" customWidth="1"/>
    <col min="9" max="1020" width="9.7109375" style="1" customWidth="1"/>
    <col min="1021" max="16384" width="9.140625" style="1"/>
  </cols>
  <sheetData>
    <row r="1" spans="1:17" x14ac:dyDescent="0.2">
      <c r="A1" s="130" t="s">
        <v>140</v>
      </c>
      <c r="B1" s="130"/>
    </row>
    <row r="2" spans="1:17" x14ac:dyDescent="0.2">
      <c r="A2" s="131" t="s">
        <v>126</v>
      </c>
      <c r="B2" s="131"/>
    </row>
    <row r="3" spans="1:17" ht="13.5" thickBot="1" x14ac:dyDescent="0.25">
      <c r="H3" s="2" t="s">
        <v>0</v>
      </c>
    </row>
    <row r="4" spans="1:17" ht="15" customHeight="1" x14ac:dyDescent="0.2">
      <c r="A4" s="156" t="s">
        <v>6</v>
      </c>
      <c r="B4" s="109" t="s">
        <v>71</v>
      </c>
      <c r="C4" s="135" t="s">
        <v>72</v>
      </c>
      <c r="D4" s="135"/>
      <c r="E4" s="109" t="s">
        <v>71</v>
      </c>
      <c r="F4" s="111" t="s">
        <v>72</v>
      </c>
    </row>
    <row r="5" spans="1:17" ht="19.5" customHeight="1" thickBot="1" x14ac:dyDescent="0.25">
      <c r="A5" s="157"/>
      <c r="B5" s="144" t="s">
        <v>67</v>
      </c>
      <c r="C5" s="144"/>
      <c r="D5" s="110" t="s">
        <v>112</v>
      </c>
      <c r="E5" s="142" t="s">
        <v>73</v>
      </c>
      <c r="F5" s="142"/>
    </row>
    <row r="6" spans="1:17" ht="15" customHeight="1" x14ac:dyDescent="0.2">
      <c r="A6" s="97" t="s">
        <v>74</v>
      </c>
      <c r="B6" s="75">
        <v>887865</v>
      </c>
      <c r="C6" s="75">
        <v>44968</v>
      </c>
      <c r="D6" s="21">
        <f>C6/B6*100</f>
        <v>5.0647339404076073</v>
      </c>
      <c r="E6" s="21">
        <f>B6/$B$6*100</f>
        <v>100</v>
      </c>
      <c r="F6" s="32">
        <f>C6/$C$6*100</f>
        <v>100</v>
      </c>
    </row>
    <row r="7" spans="1:17" ht="15" customHeight="1" x14ac:dyDescent="0.2">
      <c r="A7" s="98" t="s">
        <v>75</v>
      </c>
      <c r="B7" s="12"/>
      <c r="C7" s="12"/>
      <c r="D7" s="19"/>
      <c r="E7" s="19"/>
      <c r="F7" s="20"/>
    </row>
    <row r="8" spans="1:17" ht="15" customHeight="1" x14ac:dyDescent="0.2">
      <c r="A8" s="99" t="s">
        <v>76</v>
      </c>
      <c r="B8" s="33">
        <v>440223</v>
      </c>
      <c r="C8" s="33">
        <v>22989</v>
      </c>
      <c r="D8" s="19">
        <f>C8/B8*100</f>
        <v>5.222126058838362</v>
      </c>
      <c r="E8" s="19">
        <f>B8/$B$6*100</f>
        <v>49.582199996621107</v>
      </c>
      <c r="F8" s="20">
        <f>C8/$C$6*100</f>
        <v>51.123020814801635</v>
      </c>
    </row>
    <row r="9" spans="1:17" ht="15" customHeight="1" x14ac:dyDescent="0.2">
      <c r="A9" s="100" t="s">
        <v>77</v>
      </c>
      <c r="B9" s="12"/>
      <c r="C9" s="12"/>
      <c r="D9" s="19"/>
      <c r="E9" s="19"/>
      <c r="F9" s="20"/>
      <c r="H9" s="114"/>
      <c r="I9" s="40"/>
      <c r="J9" s="40"/>
      <c r="K9" s="41"/>
      <c r="L9" s="41"/>
      <c r="M9" s="41"/>
      <c r="N9" s="41"/>
      <c r="O9" s="41"/>
      <c r="P9" s="41"/>
      <c r="Q9" s="41"/>
    </row>
    <row r="10" spans="1:17" ht="15" customHeight="1" x14ac:dyDescent="0.2">
      <c r="A10" s="101" t="s">
        <v>99</v>
      </c>
      <c r="B10" s="33">
        <v>121287</v>
      </c>
      <c r="C10" s="33">
        <v>5474</v>
      </c>
      <c r="D10" s="19">
        <f t="shared" ref="D10:D56" si="0">C10/B10*100</f>
        <v>4.5132619324412344</v>
      </c>
      <c r="E10" s="19">
        <f t="shared" ref="E10:E51" si="1">B10/$B$6*100</f>
        <v>13.660522714601884</v>
      </c>
      <c r="F10" s="20">
        <f t="shared" ref="F10:F51" si="2">C10/$C$6*100</f>
        <v>12.173100871731009</v>
      </c>
      <c r="H10" s="114"/>
      <c r="I10" s="40"/>
      <c r="J10" s="40"/>
      <c r="K10" s="41"/>
      <c r="L10" s="41"/>
      <c r="M10" s="41"/>
      <c r="N10" s="41"/>
      <c r="O10" s="41"/>
      <c r="P10" s="41"/>
      <c r="Q10" s="41"/>
    </row>
    <row r="11" spans="1:17" ht="15" customHeight="1" x14ac:dyDescent="0.2">
      <c r="A11" s="98" t="s">
        <v>9</v>
      </c>
      <c r="B11" s="33">
        <v>199547</v>
      </c>
      <c r="C11" s="33">
        <v>9656</v>
      </c>
      <c r="D11" s="19">
        <f t="shared" si="0"/>
        <v>4.8389602449548228</v>
      </c>
      <c r="E11" s="19">
        <f t="shared" si="1"/>
        <v>22.474925805161821</v>
      </c>
      <c r="F11" s="20">
        <f t="shared" si="2"/>
        <v>21.473047500444761</v>
      </c>
      <c r="H11" s="114"/>
      <c r="I11" s="40"/>
      <c r="J11" s="40"/>
      <c r="K11" s="41"/>
      <c r="L11" s="41"/>
      <c r="M11" s="41"/>
      <c r="N11" s="41"/>
      <c r="O11" s="41"/>
      <c r="P11" s="41"/>
      <c r="Q11" s="41"/>
    </row>
    <row r="12" spans="1:17" ht="15" customHeight="1" x14ac:dyDescent="0.2">
      <c r="A12" s="98" t="s">
        <v>10</v>
      </c>
      <c r="B12" s="33">
        <v>228633</v>
      </c>
      <c r="C12" s="33">
        <v>11487</v>
      </c>
      <c r="D12" s="19">
        <f t="shared" si="0"/>
        <v>5.0242091036726979</v>
      </c>
      <c r="E12" s="19">
        <f t="shared" si="1"/>
        <v>25.750874288320858</v>
      </c>
      <c r="F12" s="20">
        <f t="shared" si="2"/>
        <v>25.544831880448321</v>
      </c>
      <c r="H12" s="114"/>
      <c r="I12" s="40"/>
      <c r="J12" s="40"/>
      <c r="K12" s="41"/>
      <c r="L12" s="41"/>
      <c r="M12" s="41"/>
      <c r="N12" s="41"/>
      <c r="O12" s="41"/>
      <c r="P12" s="41"/>
      <c r="Q12" s="41"/>
    </row>
    <row r="13" spans="1:17" ht="15" customHeight="1" x14ac:dyDescent="0.2">
      <c r="A13" s="98" t="s">
        <v>11</v>
      </c>
      <c r="B13" s="33">
        <v>200822</v>
      </c>
      <c r="C13" s="33">
        <v>10709</v>
      </c>
      <c r="D13" s="19">
        <f t="shared" si="0"/>
        <v>5.3325830835267052</v>
      </c>
      <c r="E13" s="19">
        <f t="shared" si="1"/>
        <v>22.618528717766779</v>
      </c>
      <c r="F13" s="20">
        <f t="shared" si="2"/>
        <v>23.814712684575699</v>
      </c>
      <c r="H13" s="114"/>
      <c r="I13" s="114"/>
      <c r="J13" s="114"/>
      <c r="K13" s="42"/>
      <c r="L13" s="42"/>
      <c r="M13" s="42"/>
      <c r="N13" s="42"/>
      <c r="O13" s="42"/>
      <c r="P13" s="42"/>
      <c r="Q13" s="42"/>
    </row>
    <row r="14" spans="1:17" ht="15" customHeight="1" x14ac:dyDescent="0.2">
      <c r="A14" s="98" t="s">
        <v>78</v>
      </c>
      <c r="B14" s="33">
        <v>137576</v>
      </c>
      <c r="C14" s="33">
        <v>7642</v>
      </c>
      <c r="D14" s="19">
        <f t="shared" si="0"/>
        <v>5.5547479211490378</v>
      </c>
      <c r="E14" s="19">
        <f t="shared" si="1"/>
        <v>15.49514847414866</v>
      </c>
      <c r="F14" s="20">
        <f t="shared" si="2"/>
        <v>16.994307062800214</v>
      </c>
      <c r="H14" s="114"/>
      <c r="I14" s="114"/>
      <c r="J14" s="114"/>
      <c r="K14" s="42"/>
      <c r="L14" s="42"/>
      <c r="M14" s="42"/>
      <c r="N14" s="42"/>
      <c r="O14" s="42"/>
      <c r="P14" s="42"/>
      <c r="Q14" s="42"/>
    </row>
    <row r="15" spans="1:17" ht="15" customHeight="1" x14ac:dyDescent="0.2">
      <c r="A15" s="94" t="s">
        <v>79</v>
      </c>
      <c r="B15" s="12"/>
      <c r="C15" s="12"/>
      <c r="D15" s="19"/>
      <c r="E15" s="19"/>
      <c r="F15" s="20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ht="15" customHeight="1" x14ac:dyDescent="0.2">
      <c r="A16" s="101" t="s">
        <v>80</v>
      </c>
      <c r="B16" s="33">
        <v>128317</v>
      </c>
      <c r="C16" s="33">
        <v>5311</v>
      </c>
      <c r="D16" s="19">
        <f t="shared" si="0"/>
        <v>4.138968336229806</v>
      </c>
      <c r="E16" s="19">
        <f t="shared" si="1"/>
        <v>14.452309754298231</v>
      </c>
      <c r="F16" s="20">
        <f t="shared" si="2"/>
        <v>11.810620885963353</v>
      </c>
      <c r="H16" s="114"/>
      <c r="I16" s="114"/>
      <c r="J16" s="114"/>
      <c r="K16" s="114"/>
      <c r="L16" s="114"/>
      <c r="M16" s="114"/>
      <c r="N16" s="114"/>
      <c r="O16" s="114"/>
      <c r="P16" s="114"/>
      <c r="Q16" s="114"/>
    </row>
    <row r="17" spans="1:17" ht="25.5" x14ac:dyDescent="0.2">
      <c r="A17" s="101" t="s">
        <v>121</v>
      </c>
      <c r="B17" s="33">
        <v>196593</v>
      </c>
      <c r="C17" s="33">
        <v>8176</v>
      </c>
      <c r="D17" s="19">
        <f t="shared" si="0"/>
        <v>4.1588459405980878</v>
      </c>
      <c r="E17" s="19">
        <f t="shared" si="1"/>
        <v>22.142217566859827</v>
      </c>
      <c r="F17" s="20">
        <f t="shared" si="2"/>
        <v>18.181818181818183</v>
      </c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18" spans="1:17" ht="15" customHeight="1" x14ac:dyDescent="0.2">
      <c r="A18" s="101" t="s">
        <v>81</v>
      </c>
      <c r="B18" s="33">
        <v>112995</v>
      </c>
      <c r="C18" s="33">
        <v>6121</v>
      </c>
      <c r="D18" s="19">
        <f t="shared" si="0"/>
        <v>5.4170538519403513</v>
      </c>
      <c r="E18" s="19">
        <f t="shared" si="1"/>
        <v>12.726596948860468</v>
      </c>
      <c r="F18" s="20">
        <f t="shared" si="2"/>
        <v>13.611901796833303</v>
      </c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17" ht="15" customHeight="1" x14ac:dyDescent="0.2">
      <c r="A19" s="101" t="s">
        <v>117</v>
      </c>
      <c r="B19" s="33">
        <v>214212</v>
      </c>
      <c r="C19" s="33">
        <v>10764</v>
      </c>
      <c r="D19" s="19">
        <f t="shared" si="0"/>
        <v>5.0249285754299482</v>
      </c>
      <c r="E19" s="19">
        <f t="shared" si="1"/>
        <v>24.126640874457266</v>
      </c>
      <c r="F19" s="20">
        <f t="shared" si="2"/>
        <v>23.937021882227359</v>
      </c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1:17" ht="15" customHeight="1" x14ac:dyDescent="0.2">
      <c r="A20" s="101" t="s">
        <v>82</v>
      </c>
      <c r="B20" s="33">
        <v>235748</v>
      </c>
      <c r="C20" s="33">
        <v>14596</v>
      </c>
      <c r="D20" s="19">
        <f t="shared" si="0"/>
        <v>6.1913568725927686</v>
      </c>
      <c r="E20" s="19">
        <f t="shared" si="1"/>
        <v>26.552234855524208</v>
      </c>
      <c r="F20" s="20">
        <f t="shared" si="2"/>
        <v>32.458637253157804</v>
      </c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 spans="1:17" ht="15" customHeight="1" x14ac:dyDescent="0.2">
      <c r="A21" s="94" t="s">
        <v>83</v>
      </c>
      <c r="B21" s="12"/>
      <c r="C21" s="12"/>
      <c r="D21" s="19"/>
      <c r="E21" s="19"/>
      <c r="F21" s="20"/>
      <c r="H21" s="114"/>
      <c r="I21" s="114"/>
      <c r="J21" s="114"/>
      <c r="K21" s="114"/>
      <c r="L21" s="114"/>
      <c r="M21" s="114"/>
      <c r="N21" s="114"/>
      <c r="O21" s="114"/>
      <c r="P21" s="114"/>
      <c r="Q21" s="114"/>
    </row>
    <row r="22" spans="1:17" ht="15" customHeight="1" x14ac:dyDescent="0.2">
      <c r="A22" s="101" t="s">
        <v>107</v>
      </c>
      <c r="B22" s="33">
        <v>193960</v>
      </c>
      <c r="C22" s="33">
        <v>10495</v>
      </c>
      <c r="D22" s="19">
        <f t="shared" si="0"/>
        <v>5.4109094658692509</v>
      </c>
      <c r="E22" s="19">
        <f t="shared" si="1"/>
        <v>21.845663473613669</v>
      </c>
      <c r="F22" s="20">
        <f t="shared" si="2"/>
        <v>23.338818715531044</v>
      </c>
      <c r="H22" s="40"/>
      <c r="I22" s="40"/>
      <c r="J22" s="41"/>
      <c r="K22" s="41"/>
      <c r="L22" s="41"/>
      <c r="M22" s="41"/>
      <c r="N22" s="41"/>
      <c r="O22" s="41"/>
      <c r="P22" s="41"/>
      <c r="Q22" s="41"/>
    </row>
    <row r="23" spans="1:17" ht="15" customHeight="1" x14ac:dyDescent="0.2">
      <c r="A23" s="98" t="s">
        <v>84</v>
      </c>
      <c r="B23" s="33">
        <v>227616</v>
      </c>
      <c r="C23" s="33">
        <v>11478</v>
      </c>
      <c r="D23" s="19">
        <f t="shared" si="0"/>
        <v>5.0427035006326442</v>
      </c>
      <c r="E23" s="19">
        <f t="shared" si="1"/>
        <v>25.636329847443022</v>
      </c>
      <c r="F23" s="20">
        <f t="shared" si="2"/>
        <v>25.524817648105319</v>
      </c>
      <c r="H23" s="40"/>
      <c r="I23" s="40"/>
      <c r="J23" s="41"/>
      <c r="K23" s="41"/>
      <c r="L23" s="41"/>
      <c r="M23" s="41"/>
      <c r="N23" s="41"/>
      <c r="O23" s="41"/>
      <c r="P23" s="41"/>
      <c r="Q23" s="41"/>
    </row>
    <row r="24" spans="1:17" ht="15" customHeight="1" x14ac:dyDescent="0.2">
      <c r="A24" s="98" t="s">
        <v>46</v>
      </c>
      <c r="B24" s="33">
        <v>143117</v>
      </c>
      <c r="C24" s="33">
        <v>7356</v>
      </c>
      <c r="D24" s="19">
        <f t="shared" si="0"/>
        <v>5.1398506117372493</v>
      </c>
      <c r="E24" s="19">
        <f t="shared" si="1"/>
        <v>16.119229837869494</v>
      </c>
      <c r="F24" s="20">
        <f t="shared" si="2"/>
        <v>16.358299235011565</v>
      </c>
      <c r="H24" s="40"/>
      <c r="I24" s="40"/>
      <c r="J24" s="41"/>
      <c r="K24" s="41"/>
      <c r="L24" s="41"/>
      <c r="M24" s="41"/>
      <c r="N24" s="41"/>
      <c r="O24" s="41"/>
      <c r="P24" s="41"/>
      <c r="Q24" s="41"/>
    </row>
    <row r="25" spans="1:17" ht="15" customHeight="1" x14ac:dyDescent="0.2">
      <c r="A25" s="98" t="s">
        <v>47</v>
      </c>
      <c r="B25" s="33">
        <v>128516</v>
      </c>
      <c r="C25" s="33">
        <v>6363</v>
      </c>
      <c r="D25" s="19">
        <f t="shared" si="0"/>
        <v>4.9511344890908529</v>
      </c>
      <c r="E25" s="19">
        <f t="shared" si="1"/>
        <v>14.474723071638143</v>
      </c>
      <c r="F25" s="20">
        <f t="shared" si="2"/>
        <v>14.150062266500624</v>
      </c>
      <c r="H25" s="40"/>
      <c r="I25" s="40"/>
      <c r="J25" s="41"/>
      <c r="K25" s="41"/>
      <c r="L25" s="41"/>
      <c r="M25" s="41"/>
      <c r="N25" s="41"/>
      <c r="O25" s="41"/>
      <c r="P25" s="41"/>
      <c r="Q25" s="41"/>
    </row>
    <row r="26" spans="1:17" ht="15" customHeight="1" x14ac:dyDescent="0.2">
      <c r="A26" s="98" t="s">
        <v>48</v>
      </c>
      <c r="B26" s="33">
        <v>61642</v>
      </c>
      <c r="C26" s="33">
        <v>2852</v>
      </c>
      <c r="D26" s="19">
        <f t="shared" si="0"/>
        <v>4.6267155510852991</v>
      </c>
      <c r="E26" s="19">
        <f t="shared" si="1"/>
        <v>6.9427221480743135</v>
      </c>
      <c r="F26" s="20">
        <f t="shared" si="2"/>
        <v>6.3422878491371639</v>
      </c>
      <c r="H26" s="114"/>
      <c r="I26" s="114"/>
      <c r="J26" s="42"/>
      <c r="K26" s="42"/>
      <c r="L26" s="42"/>
      <c r="M26" s="42"/>
      <c r="N26" s="42"/>
      <c r="O26" s="42"/>
      <c r="P26" s="42"/>
      <c r="Q26" s="42"/>
    </row>
    <row r="27" spans="1:17" ht="15" customHeight="1" x14ac:dyDescent="0.2">
      <c r="A27" s="101" t="s">
        <v>100</v>
      </c>
      <c r="B27" s="33">
        <v>20973</v>
      </c>
      <c r="C27" s="33">
        <v>871</v>
      </c>
      <c r="D27" s="19">
        <f t="shared" si="0"/>
        <v>4.1529585657750436</v>
      </c>
      <c r="E27" s="19">
        <f t="shared" si="1"/>
        <v>2.3621834400500075</v>
      </c>
      <c r="F27" s="20">
        <f t="shared" si="2"/>
        <v>1.9369329300836149</v>
      </c>
      <c r="H27" s="114"/>
      <c r="I27" s="114"/>
      <c r="J27" s="42"/>
      <c r="K27" s="42"/>
      <c r="L27" s="42"/>
      <c r="M27" s="42"/>
      <c r="N27" s="42"/>
      <c r="O27" s="42"/>
      <c r="P27" s="42"/>
      <c r="Q27" s="42"/>
    </row>
    <row r="28" spans="1:17" ht="15" customHeight="1" x14ac:dyDescent="0.2">
      <c r="A28" s="98" t="s">
        <v>49</v>
      </c>
      <c r="B28" s="33">
        <v>112041</v>
      </c>
      <c r="C28" s="33">
        <v>5553</v>
      </c>
      <c r="D28" s="19">
        <f t="shared" si="0"/>
        <v>4.9562213832436344</v>
      </c>
      <c r="E28" s="19">
        <f t="shared" si="1"/>
        <v>12.619148181311349</v>
      </c>
      <c r="F28" s="20">
        <f t="shared" si="2"/>
        <v>12.34878135563067</v>
      </c>
      <c r="H28" s="24"/>
      <c r="I28" s="25"/>
      <c r="J28" s="25"/>
      <c r="K28" s="25"/>
      <c r="L28" s="25"/>
      <c r="M28" s="114"/>
      <c r="N28" s="114"/>
      <c r="O28" s="114"/>
      <c r="P28" s="114"/>
      <c r="Q28" s="114"/>
    </row>
    <row r="29" spans="1:17" ht="15" customHeight="1" x14ac:dyDescent="0.2">
      <c r="A29" s="94" t="s">
        <v>85</v>
      </c>
      <c r="B29" s="12"/>
      <c r="C29" s="12"/>
      <c r="D29" s="19"/>
      <c r="E29" s="19"/>
      <c r="F29" s="20"/>
      <c r="H29" s="24"/>
      <c r="I29" s="25"/>
      <c r="J29" s="25"/>
      <c r="K29" s="25"/>
      <c r="L29" s="25"/>
      <c r="M29" s="23"/>
      <c r="N29" s="23"/>
    </row>
    <row r="30" spans="1:17" ht="15" customHeight="1" x14ac:dyDescent="0.2">
      <c r="A30" s="101" t="s">
        <v>86</v>
      </c>
      <c r="B30" s="33">
        <v>240935</v>
      </c>
      <c r="C30" s="33">
        <v>13109</v>
      </c>
      <c r="D30" s="19">
        <f t="shared" si="0"/>
        <v>5.4408865461639033</v>
      </c>
      <c r="E30" s="19">
        <f t="shared" si="1"/>
        <v>27.136445292921785</v>
      </c>
      <c r="F30" s="20">
        <f t="shared" si="2"/>
        <v>29.151841309375552</v>
      </c>
      <c r="H30" s="43"/>
      <c r="I30" s="43"/>
      <c r="J30" s="43"/>
      <c r="K30" s="43"/>
      <c r="L30" s="43"/>
      <c r="M30" s="23"/>
      <c r="N30" s="23"/>
    </row>
    <row r="31" spans="1:17" ht="15" customHeight="1" x14ac:dyDescent="0.2">
      <c r="A31" s="101" t="s">
        <v>87</v>
      </c>
      <c r="B31" s="12">
        <v>312565</v>
      </c>
      <c r="C31" s="12">
        <v>15149</v>
      </c>
      <c r="D31" s="19">
        <f t="shared" si="0"/>
        <v>4.8466718922464125</v>
      </c>
      <c r="E31" s="19">
        <f t="shared" si="1"/>
        <v>35.20411323793595</v>
      </c>
      <c r="F31" s="20">
        <f t="shared" si="2"/>
        <v>33.688400640455434</v>
      </c>
      <c r="H31" s="23"/>
      <c r="I31" s="23"/>
      <c r="J31" s="23"/>
      <c r="K31" s="23"/>
      <c r="L31" s="23"/>
      <c r="M31" s="23"/>
      <c r="N31" s="23"/>
    </row>
    <row r="32" spans="1:17" ht="15" customHeight="1" x14ac:dyDescent="0.2">
      <c r="A32" s="101" t="s">
        <v>54</v>
      </c>
      <c r="B32" s="33">
        <v>143590</v>
      </c>
      <c r="C32" s="33">
        <v>7210</v>
      </c>
      <c r="D32" s="19">
        <f t="shared" si="0"/>
        <v>5.0212410334981543</v>
      </c>
      <c r="E32" s="19">
        <f t="shared" si="1"/>
        <v>16.172503702702549</v>
      </c>
      <c r="F32" s="20">
        <f t="shared" si="2"/>
        <v>16.033623910336239</v>
      </c>
    </row>
    <row r="33" spans="1:17" ht="15" customHeight="1" x14ac:dyDescent="0.2">
      <c r="A33" s="101" t="s">
        <v>88</v>
      </c>
      <c r="B33" s="33">
        <v>190775</v>
      </c>
      <c r="C33" s="33">
        <v>9500</v>
      </c>
      <c r="D33" s="19">
        <f t="shared" si="0"/>
        <v>4.9796881142707372</v>
      </c>
      <c r="E33" s="19">
        <f t="shared" si="1"/>
        <v>21.486937766439716</v>
      </c>
      <c r="F33" s="20">
        <f t="shared" si="2"/>
        <v>21.126134139832768</v>
      </c>
    </row>
    <row r="34" spans="1:17" ht="15" customHeight="1" x14ac:dyDescent="0.2">
      <c r="A34" s="94" t="s">
        <v>89</v>
      </c>
      <c r="B34" s="13"/>
      <c r="C34" s="13"/>
      <c r="D34" s="19"/>
      <c r="E34" s="19"/>
      <c r="F34" s="20"/>
      <c r="H34" s="26"/>
      <c r="I34" s="26"/>
      <c r="J34" s="26"/>
      <c r="K34" s="26"/>
      <c r="L34" s="26"/>
      <c r="M34" s="26"/>
      <c r="N34" s="27"/>
    </row>
    <row r="35" spans="1:17" ht="15" customHeight="1" x14ac:dyDescent="0.2">
      <c r="A35" s="95" t="s">
        <v>90</v>
      </c>
      <c r="B35" s="38">
        <v>391881</v>
      </c>
      <c r="C35" s="38">
        <v>18277</v>
      </c>
      <c r="D35" s="19">
        <f t="shared" si="0"/>
        <v>4.6639158315917335</v>
      </c>
      <c r="E35" s="19">
        <f t="shared" si="1"/>
        <v>44.137453329053407</v>
      </c>
      <c r="F35" s="20">
        <f t="shared" si="2"/>
        <v>40.644458281444585</v>
      </c>
      <c r="H35" s="44"/>
      <c r="I35" s="44"/>
      <c r="J35" s="44"/>
      <c r="K35" s="44"/>
      <c r="L35" s="44"/>
      <c r="M35" s="44"/>
      <c r="N35" s="44"/>
    </row>
    <row r="36" spans="1:17" ht="25.5" x14ac:dyDescent="0.2">
      <c r="A36" s="95" t="s">
        <v>57</v>
      </c>
      <c r="B36" s="38">
        <v>38317</v>
      </c>
      <c r="C36" s="13">
        <v>1492</v>
      </c>
      <c r="D36" s="19">
        <f t="shared" si="0"/>
        <v>3.8938330245060939</v>
      </c>
      <c r="E36" s="19">
        <f t="shared" si="1"/>
        <v>4.3156335704189264</v>
      </c>
      <c r="F36" s="20">
        <f t="shared" si="2"/>
        <v>3.3179149617505779</v>
      </c>
    </row>
    <row r="37" spans="1:17" ht="15" customHeight="1" x14ac:dyDescent="0.2">
      <c r="A37" s="95" t="s">
        <v>58</v>
      </c>
      <c r="B37" s="38">
        <v>15289</v>
      </c>
      <c r="C37" s="38">
        <v>711</v>
      </c>
      <c r="D37" s="19">
        <f t="shared" si="0"/>
        <v>4.6504022499836486</v>
      </c>
      <c r="E37" s="19">
        <f t="shared" si="1"/>
        <v>1.7219960241703414</v>
      </c>
      <c r="F37" s="20">
        <f t="shared" si="2"/>
        <v>1.5811243550969578</v>
      </c>
    </row>
    <row r="38" spans="1:17" ht="15" customHeight="1" x14ac:dyDescent="0.2">
      <c r="A38" s="95" t="s">
        <v>59</v>
      </c>
      <c r="B38" s="38">
        <v>292634</v>
      </c>
      <c r="C38" s="38">
        <v>16080</v>
      </c>
      <c r="D38" s="19">
        <f t="shared" si="0"/>
        <v>5.4949185672204877</v>
      </c>
      <c r="E38" s="19">
        <f t="shared" si="1"/>
        <v>32.959289982148185</v>
      </c>
      <c r="F38" s="20">
        <f t="shared" si="2"/>
        <v>35.758761786159049</v>
      </c>
    </row>
    <row r="39" spans="1:17" ht="15" customHeight="1" x14ac:dyDescent="0.2">
      <c r="A39" s="95" t="s">
        <v>60</v>
      </c>
      <c r="B39" s="38">
        <v>172871</v>
      </c>
      <c r="C39" s="38">
        <v>8660</v>
      </c>
      <c r="D39" s="19">
        <f t="shared" si="0"/>
        <v>5.0095157660914786</v>
      </c>
      <c r="E39" s="19">
        <f t="shared" si="1"/>
        <v>19.470414984259996</v>
      </c>
      <c r="F39" s="20">
        <f t="shared" si="2"/>
        <v>19.258139121152819</v>
      </c>
    </row>
    <row r="40" spans="1:17" s="6" customFormat="1" ht="15" customHeight="1" x14ac:dyDescent="0.2">
      <c r="A40" s="99" t="s">
        <v>61</v>
      </c>
      <c r="B40" s="38">
        <v>762954</v>
      </c>
      <c r="C40" s="38">
        <v>38948</v>
      </c>
      <c r="D40" s="19">
        <f t="shared" si="0"/>
        <v>5.1048949215811179</v>
      </c>
      <c r="E40" s="19">
        <f t="shared" si="1"/>
        <v>85.931307124393911</v>
      </c>
      <c r="F40" s="20">
        <f t="shared" si="2"/>
        <v>86.612702366127024</v>
      </c>
    </row>
    <row r="41" spans="1:17" ht="29.25" customHeight="1" x14ac:dyDescent="0.2">
      <c r="A41" s="95" t="s">
        <v>108</v>
      </c>
      <c r="B41" s="38">
        <v>108888</v>
      </c>
      <c r="C41" s="38">
        <v>6236</v>
      </c>
      <c r="D41" s="19">
        <f t="shared" si="0"/>
        <v>5.7269855264124603</v>
      </c>
      <c r="E41" s="19">
        <f t="shared" si="1"/>
        <v>12.264026625669443</v>
      </c>
      <c r="F41" s="20">
        <f t="shared" si="2"/>
        <v>13.867639210104961</v>
      </c>
    </row>
    <row r="42" spans="1:17" ht="25.5" x14ac:dyDescent="0.2">
      <c r="A42" s="94" t="s">
        <v>91</v>
      </c>
      <c r="B42" s="12"/>
      <c r="C42" s="12"/>
      <c r="D42" s="19"/>
      <c r="E42" s="19"/>
      <c r="F42" s="20"/>
    </row>
    <row r="43" spans="1:17" ht="15" customHeight="1" x14ac:dyDescent="0.2">
      <c r="A43" s="99" t="s">
        <v>63</v>
      </c>
      <c r="B43" s="38">
        <v>217251</v>
      </c>
      <c r="C43" s="38">
        <v>9933</v>
      </c>
      <c r="D43" s="19">
        <f t="shared" si="0"/>
        <v>4.5721308532526894</v>
      </c>
      <c r="E43" s="19">
        <f t="shared" si="1"/>
        <v>24.468922640266257</v>
      </c>
      <c r="F43" s="20">
        <f t="shared" si="2"/>
        <v>22.089041095890412</v>
      </c>
    </row>
    <row r="44" spans="1:17" ht="15" customHeight="1" x14ac:dyDescent="0.2">
      <c r="A44" s="98" t="s">
        <v>68</v>
      </c>
      <c r="B44" s="38">
        <v>121287</v>
      </c>
      <c r="C44" s="38">
        <v>5474</v>
      </c>
      <c r="D44" s="19">
        <f t="shared" si="0"/>
        <v>4.5132619324412344</v>
      </c>
      <c r="E44" s="19">
        <f t="shared" si="1"/>
        <v>13.660522714601884</v>
      </c>
      <c r="F44" s="20">
        <f t="shared" si="2"/>
        <v>12.173100871731009</v>
      </c>
      <c r="J44" s="28"/>
      <c r="K44" s="28"/>
      <c r="L44" s="28"/>
      <c r="M44" s="28"/>
      <c r="N44" s="29"/>
      <c r="O44" s="28"/>
      <c r="P44" s="28"/>
      <c r="Q44" s="28"/>
    </row>
    <row r="45" spans="1:17" ht="15" customHeight="1" x14ac:dyDescent="0.2">
      <c r="A45" s="99" t="s">
        <v>64</v>
      </c>
      <c r="B45" s="38">
        <v>234343</v>
      </c>
      <c r="C45" s="38">
        <v>12878</v>
      </c>
      <c r="D45" s="19">
        <f t="shared" si="0"/>
        <v>5.4953636336481138</v>
      </c>
      <c r="E45" s="19">
        <f t="shared" si="1"/>
        <v>26.393990077320311</v>
      </c>
      <c r="F45" s="20">
        <f t="shared" si="2"/>
        <v>28.63814267923857</v>
      </c>
      <c r="J45" s="30"/>
      <c r="K45" s="30"/>
      <c r="L45" s="28"/>
      <c r="M45" s="28"/>
      <c r="N45" s="29"/>
      <c r="O45" s="30"/>
      <c r="P45" s="30"/>
      <c r="Q45" s="28"/>
    </row>
    <row r="46" spans="1:17" ht="15" customHeight="1" x14ac:dyDescent="0.2">
      <c r="A46" s="99" t="s">
        <v>124</v>
      </c>
      <c r="B46" s="38">
        <v>423214</v>
      </c>
      <c r="C46" s="38">
        <v>21678</v>
      </c>
      <c r="D46" s="19">
        <f t="shared" si="0"/>
        <v>5.1222313061477172</v>
      </c>
      <c r="E46" s="19">
        <f t="shared" si="1"/>
        <v>47.666480827603294</v>
      </c>
      <c r="F46" s="20">
        <f t="shared" si="2"/>
        <v>48.207614303504712</v>
      </c>
      <c r="J46" s="45"/>
      <c r="K46" s="45"/>
      <c r="L46" s="45"/>
      <c r="M46" s="45"/>
      <c r="N46" s="45"/>
      <c r="O46" s="45"/>
      <c r="P46" s="45"/>
      <c r="Q46" s="45"/>
    </row>
    <row r="47" spans="1:17" ht="25.5" x14ac:dyDescent="0.2">
      <c r="A47" s="99" t="s">
        <v>92</v>
      </c>
      <c r="B47" s="38">
        <v>10296</v>
      </c>
      <c r="C47" s="38">
        <v>77</v>
      </c>
      <c r="D47" s="19">
        <f t="shared" si="0"/>
        <v>0.74786324786324787</v>
      </c>
      <c r="E47" s="19">
        <f t="shared" si="1"/>
        <v>1.1596357554357926</v>
      </c>
      <c r="F47" s="20">
        <f t="shared" si="2"/>
        <v>0.17123287671232876</v>
      </c>
      <c r="J47" s="31"/>
      <c r="K47" s="31"/>
      <c r="L47" s="31"/>
      <c r="M47" s="31"/>
      <c r="N47" s="31"/>
      <c r="O47" s="31"/>
      <c r="P47" s="31"/>
      <c r="Q47" s="31"/>
    </row>
    <row r="48" spans="1:17" ht="15" customHeight="1" x14ac:dyDescent="0.2">
      <c r="A48" s="99" t="s">
        <v>93</v>
      </c>
      <c r="B48" s="33"/>
      <c r="C48" s="13"/>
      <c r="D48" s="19"/>
      <c r="E48" s="19"/>
      <c r="F48" s="20"/>
    </row>
    <row r="49" spans="1:6" ht="15" customHeight="1" x14ac:dyDescent="0.2">
      <c r="A49" s="98" t="s">
        <v>69</v>
      </c>
      <c r="B49" s="38">
        <v>113899</v>
      </c>
      <c r="C49" s="38">
        <v>5834</v>
      </c>
      <c r="D49" s="19">
        <f>C49/B49*100</f>
        <v>5.1220818444411282</v>
      </c>
      <c r="E49" s="19">
        <f>B49/B6*100</f>
        <v>12.828414229640767</v>
      </c>
      <c r="F49" s="20">
        <f t="shared" si="2"/>
        <v>12.973670165450987</v>
      </c>
    </row>
    <row r="50" spans="1:6" ht="15" customHeight="1" x14ac:dyDescent="0.2">
      <c r="A50" s="101" t="s">
        <v>70</v>
      </c>
      <c r="B50" s="38">
        <v>2798</v>
      </c>
      <c r="C50" s="38">
        <v>92</v>
      </c>
      <c r="D50" s="19">
        <f t="shared" si="0"/>
        <v>3.2880629020729093</v>
      </c>
      <c r="E50" s="19">
        <f t="shared" si="1"/>
        <v>0.31513799958326999</v>
      </c>
      <c r="F50" s="20">
        <f t="shared" si="2"/>
        <v>0.20458993061732789</v>
      </c>
    </row>
    <row r="51" spans="1:6" ht="15" customHeight="1" x14ac:dyDescent="0.2">
      <c r="A51" s="99" t="s">
        <v>66</v>
      </c>
      <c r="B51" s="38">
        <v>54080</v>
      </c>
      <c r="C51" s="38">
        <v>2022</v>
      </c>
      <c r="D51" s="19">
        <f t="shared" si="0"/>
        <v>3.7389053254437874</v>
      </c>
      <c r="E51" s="19">
        <f t="shared" si="1"/>
        <v>6.0910160891576988</v>
      </c>
      <c r="F51" s="20">
        <f t="shared" si="2"/>
        <v>4.4965308663938801</v>
      </c>
    </row>
    <row r="52" spans="1:6" ht="15" customHeight="1" x14ac:dyDescent="0.2">
      <c r="A52" s="94" t="s">
        <v>94</v>
      </c>
      <c r="B52" s="13"/>
      <c r="C52" s="13"/>
      <c r="D52" s="19"/>
      <c r="E52" s="19"/>
      <c r="F52" s="20"/>
    </row>
    <row r="53" spans="1:6" ht="15" customHeight="1" x14ac:dyDescent="0.2">
      <c r="A53" s="98" t="s">
        <v>95</v>
      </c>
      <c r="B53" s="38">
        <v>1231272</v>
      </c>
      <c r="C53" s="38">
        <v>63304</v>
      </c>
      <c r="D53" s="19">
        <f t="shared" si="0"/>
        <v>5.1413497586236021</v>
      </c>
      <c r="E53" s="14" t="s">
        <v>119</v>
      </c>
      <c r="F53" s="15" t="s">
        <v>119</v>
      </c>
    </row>
    <row r="54" spans="1:6" ht="15" customHeight="1" x14ac:dyDescent="0.2">
      <c r="A54" s="98" t="s">
        <v>96</v>
      </c>
      <c r="B54" s="38">
        <v>1129586</v>
      </c>
      <c r="C54" s="38">
        <v>58011</v>
      </c>
      <c r="D54" s="19">
        <f t="shared" si="0"/>
        <v>5.1355983519625772</v>
      </c>
      <c r="E54" s="14" t="s">
        <v>119</v>
      </c>
      <c r="F54" s="15" t="s">
        <v>119</v>
      </c>
    </row>
    <row r="55" spans="1:6" ht="15" customHeight="1" x14ac:dyDescent="0.2">
      <c r="A55" s="94" t="s">
        <v>97</v>
      </c>
      <c r="B55" s="14">
        <v>5.7</v>
      </c>
      <c r="C55" s="14">
        <v>7.7</v>
      </c>
      <c r="D55" s="14">
        <f t="shared" si="0"/>
        <v>135.08771929824562</v>
      </c>
      <c r="E55" s="14" t="s">
        <v>119</v>
      </c>
      <c r="F55" s="15" t="s">
        <v>119</v>
      </c>
    </row>
    <row r="56" spans="1:6" ht="15" customHeight="1" x14ac:dyDescent="0.2">
      <c r="A56" s="94" t="s">
        <v>98</v>
      </c>
      <c r="B56" s="18">
        <v>635028</v>
      </c>
      <c r="C56" s="18">
        <v>36673</v>
      </c>
      <c r="D56" s="14">
        <f t="shared" si="0"/>
        <v>5.7750209439583768</v>
      </c>
      <c r="E56" s="14" t="s">
        <v>119</v>
      </c>
      <c r="F56" s="15" t="s">
        <v>119</v>
      </c>
    </row>
    <row r="57" spans="1:6" x14ac:dyDescent="0.2">
      <c r="A57" s="8"/>
      <c r="B57" s="5"/>
      <c r="C57" s="5"/>
      <c r="D57" s="9"/>
      <c r="E57" s="9"/>
      <c r="F57" s="9"/>
    </row>
    <row r="58" spans="1:6" ht="41.25" customHeight="1" x14ac:dyDescent="0.2">
      <c r="A58" s="155" t="s">
        <v>144</v>
      </c>
      <c r="B58" s="155"/>
      <c r="C58" s="155"/>
      <c r="D58" s="155"/>
      <c r="E58" s="155"/>
      <c r="F58" s="155"/>
    </row>
    <row r="59" spans="1:6" x14ac:dyDescent="0.2">
      <c r="A59" s="92"/>
      <c r="B59" s="92"/>
      <c r="C59" s="92"/>
      <c r="D59" s="92"/>
      <c r="E59" s="92"/>
      <c r="F59" s="92"/>
    </row>
    <row r="60" spans="1:6" ht="24" customHeight="1" x14ac:dyDescent="0.2">
      <c r="A60" s="92"/>
      <c r="B60" s="92"/>
      <c r="C60" s="92"/>
      <c r="D60" s="92"/>
      <c r="E60" s="92"/>
      <c r="F60" s="92"/>
    </row>
    <row r="61" spans="1:6" ht="24" customHeight="1" x14ac:dyDescent="0.2"/>
  </sheetData>
  <mergeCells count="7">
    <mergeCell ref="A58:F58"/>
    <mergeCell ref="E5:F5"/>
    <mergeCell ref="A1:B1"/>
    <mergeCell ref="A2:B2"/>
    <mergeCell ref="A4:A5"/>
    <mergeCell ref="C4:D4"/>
    <mergeCell ref="B5:C5"/>
  </mergeCells>
  <hyperlinks>
    <hyperlink ref="H3" location="SPIS__TABLIC!A1" display="SPIS TABLIC" xr:uid="{00000000-0004-0000-0700-000000000000}"/>
  </hyperlinks>
  <pageMargins left="0.31535433070866137" right="0.31535433070866137" top="0.74803149606299213" bottom="0.74803149606299213" header="0.3543307086614173" footer="0.3543307086614173"/>
  <pageSetup paperSize="9" fitToWidth="0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SPIS__TABLIC</vt:lpstr>
      <vt:lpstr>tab_1</vt:lpstr>
      <vt:lpstr>tab_2</vt:lpstr>
      <vt:lpstr>tab_3</vt:lpstr>
      <vt:lpstr>tab_4</vt:lpstr>
      <vt:lpstr>tab_5</vt:lpstr>
      <vt:lpstr>tab_6</vt:lpstr>
      <vt:lpstr>tab_7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IS-03-tabl-20260325-Bezrobocie rejestrowane w woj. zachodniop. w 2025 r.</dc:title>
  <dc:creator/>
  <cp:lastModifiedBy/>
  <dcterms:created xsi:type="dcterms:W3CDTF">2025-03-05T10:09:19Z</dcterms:created>
  <dcterms:modified xsi:type="dcterms:W3CDTF">2026-06-03T11:09:31Z</dcterms:modified>
</cp:coreProperties>
</file>